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6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  <sheet name="ZAŁ 8" sheetId="7" r:id="rId7"/>
    <sheet name="Zał 9 " sheetId="8" r:id="rId8"/>
    <sheet name="ZAŁ 10" sheetId="9" r:id="rId9"/>
    <sheet name="ZAŁ 11" sheetId="10" r:id="rId10"/>
  </sheets>
  <definedNames>
    <definedName name="_xlnm.Print_Area" localSheetId="8">'ZAŁ 10'!$A$1:$D$18</definedName>
    <definedName name="_xlnm.Print_Area" localSheetId="9">'ZAŁ 11'!$A$1:$I$42</definedName>
    <definedName name="_xlnm.Print_Area" localSheetId="1">'ZAŁ 3'!$A$1:$M$24</definedName>
    <definedName name="_xlnm.Print_Area" localSheetId="3">'ZAŁ 5'!$A$1:$H$26</definedName>
    <definedName name="_xlnm.Print_Area" localSheetId="4">'ZAŁ 6'!$A$1:$H$29</definedName>
    <definedName name="_xlnm.Print_Area" localSheetId="7">'Zał 9 '!$A$1:$E$23</definedName>
  </definedNames>
  <calcPr fullCalcOnLoad="1"/>
</workbook>
</file>

<file path=xl/comments8.xml><?xml version="1.0" encoding="utf-8"?>
<comments xmlns="http://schemas.openxmlformats.org/spreadsheetml/2006/main">
  <authors>
    <author>Joanna Piątek</author>
  </authors>
  <commentList>
    <comment ref="B16" authorId="0">
      <text>
        <r>
          <rPr>
            <b/>
            <sz val="8"/>
            <rFont val="Tahoma"/>
            <family val="0"/>
          </rPr>
          <t>Joanna Piątek:</t>
        </r>
        <r>
          <rPr>
            <sz val="8"/>
            <rFont val="Tahoma"/>
            <family val="0"/>
          </rPr>
          <t xml:space="preserve">
powinno być 972 924,75</t>
        </r>
      </text>
    </comment>
  </commentList>
</comments>
</file>

<file path=xl/sharedStrings.xml><?xml version="1.0" encoding="utf-8"?>
<sst xmlns="http://schemas.openxmlformats.org/spreadsheetml/2006/main" count="444" uniqueCount="178">
  <si>
    <r>
      <t>W ramach poddziałania 6.1.2 PO KL</t>
    </r>
    <r>
      <rPr>
        <i/>
        <sz val="10"/>
        <rFont val="Times New Roman"/>
        <family val="1"/>
      </rPr>
      <t xml:space="preserve"> przyjęto następującą metodologię - do końca 2008 roku podpisano 4 umowy o dofinansowanie. Na podstawie umowy o dofinansowanie lub na podstawie zatwierdzonych wniosków o płatność wyliczono planowane wydatki i określono termin ich zatwierdzenia (następny kwartał względem ich poniesienia). Ze środków budżetu państwa (85 % wartości projektów) wyłączono kwotę 579 379,99 PLN i przyporządkowano je do odpowiednich kwartałów (I kwartał 2009 - 207 760,99 PLN, II kwartał 2009 - 117 479,63 PLN, III kwartał 2009 - 151 294,42 PLN, IV kwartał 2009 - 102 844,95 PLN); w planie działania założono wydatki na 2009 rok z budżetu państwa w wysokości 1 125 601 PLN, więc różnicę 546 221,01 PLN podzielono na trzy kwartały i przyporządkowano do II, III i IV kwartału 2009 roku (pominięcie I kwartału 2009 roku wynika z faktu, że nowe umowy wskazywać będą jako pierwszy okres rozliczeniowy okres do 31.03.2009, a więc zatwierdzenie wydatków nastąpi nie szybciej niż w II kwartale 2009 roku).</t>
    </r>
  </si>
  <si>
    <t xml:space="preserve">Pozostałą kwotę podzielono na trzy równe części i przyporządkowano do I, II i III kwartału 2009 roku (pominięcie I kwartału 2009 roku wynika z faktu, że nowe umowy wskazywać będą jako pierwszy okres rozliczeniowy okres do 31.03.2009, a więc zatwierdzenie wydatków nastąpi nie szybciej niż w II kwartale 2009 roku).Zakłada się bowiem, bazując na dotychczasowym doświadczeniu, że wkład własny PUP nadal będzie wnoszony jedynie z funduszu pracy, tak jak miało to miejsce dotychczas. </t>
  </si>
  <si>
    <t xml:space="preserve">Jeżeli chodzi o 15 % wkład własny Beneficjentów w tym poddziałaniu, to w planie działania na 2009 rok został on podzielony na dwa źródła - 12 % z budżetu JST i 3 % z funduszu pracy. Tymczasem, w rzeczywistości PUP realizujące projekty w ramach poddziałania 6.1.2  w całości wnoszą wkład własny z funduszu pracy. W związku przyjęto następującą metodologię - z wartości 198 636 PLN (15 % wkład własny w projektach) wyodrębniono kwotę 84 750 PLN (jest to 15 % od kwoty 565 000,00 PLN - wartość projektu planowanego do realizacji przez IP 2 w 2009 roku) i rozdzielono tą kwotę równo na cztery kwartały. Jako źródło finansowania tego wkładu własnego wskazano budżet JST. Z pozostałej kwotę 113 886,00 PLN przyporządkowano do kwartałów kwotę 102 243,52 PLN (I kwartał 2009 r. - 36 663,70 PLN, II kwartał 2009 r. - 20 731,70 PLN, III kwartał 2009 - 26 699,01 PLN, IV kwartał 2009 r. - 18 149,11 PLN) zgodnie z umowami o dofinansowanie lub wnioskami o płatność i wskazano źródło finansowania - fundusz pracy. </t>
  </si>
  <si>
    <t>Ogółem dla Działania 6.1</t>
  </si>
  <si>
    <r>
      <t xml:space="preserve">Ponadto, zgodnie z rozporządzeniem Komisji (WE) nr 800/2008 z dnia 6 sierpnia 2008 r.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</si>
  <si>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</si>
  <si>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t>Inne wskaźniki określone dla Działania w Planie Działania</t>
  </si>
  <si>
    <t>Kolumna 3 przedstawia liczbę przedsiębiorstw, które przystąpiły do udziału w projektach realizowanych w ramach Działania w okresie sprawozdawczym, zaś kolumna 4 przedstawia liczbę przedsiębiorstw narastająco.</t>
  </si>
  <si>
    <t xml:space="preserve">Tabelę należy wypełnić na podstawie danych wprowadzonych do KSI SIMIK 07-13 wg stanu na koniec bieżącego okresu sprawozdawczego. W kolumnach 1-4 należy uwzględnić podpisane umowy i/lub wydane decyzje o dofinansowanie w ramach Działania odpowiednio w bieżącym okresie sprawozdawczym (kolumna 1) i od początku jego realizacji (kolumny 2-4). W przypadku podpisania aneksu do zawartej umowy powinno to zostać odnotowane w KSI SIMIK 07-13 i mieć odzwierciedlenie w skorygowanej wartości zawartych umów/wydanych decyzji o dofinansowanie. W sytuacji rozwiązania umowy, wartości wykazane w niniejszej tabeli powinny zostać pomniejszone. </t>
  </si>
  <si>
    <r>
      <t xml:space="preserve">W poniższej tabeli należy przedstawić prognozę wydatków, jakie IP2 zatwierdzą w czterech kolejnych kwartałach kalendarzowych (rozłącznie) na podstawie wniosków o płatność. Wartość prognoz wydatkowania należy szacować zarówno dla sprawozdania okresowego, jak i rocznego. Prognozy należy sporządzić w oparciu o harmonogramy płatności wynikające z zawartych umów o dofinansowanie, zaktualizowanych - jeżeli dotyczy - we wnioskach o płatność. W przypadku poszczególnych kwartałów należy uwzględnić dane z rozstrzygniętych, realizowanych lub planowanych do ogłoszenia konkursów oraz planowanych do realizacji projektów systemowych IP2. Dane powinny zostać wyliczone rzetelnie i możliwie realistycznie.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2-9 – format komórek należy określić jako liczbowy (z wykorzystaniem separatora) oraz zaznaczyć funkcję zaokrąglania do dwóch miejsc po przecinku. </t>
    </r>
  </si>
  <si>
    <r>
      <t xml:space="preserve">Docelowa wartość wskaźnika – </t>
    </r>
    <r>
      <rPr>
        <sz val="9"/>
        <rFont val="Times New Roman"/>
        <family val="1"/>
      </rPr>
      <t xml:space="preserve">wartość określona na 2013 rok. Dla wybranych wskaźników monitorowanych w niniejszym sprawozdaniu nie określono wartości docelowych, w związku z czym w kolumnie 3 wskazano </t>
    </r>
    <r>
      <rPr>
        <i/>
        <sz val="9"/>
        <rFont val="Times New Roman"/>
        <family val="1"/>
      </rPr>
      <t xml:space="preserve">"Nie określono", </t>
    </r>
    <r>
      <rPr>
        <sz val="9"/>
        <rFont val="Times New Roman"/>
        <family val="1"/>
      </rPr>
      <t xml:space="preserve">zaś w kolumnie 10 – </t>
    </r>
    <r>
      <rPr>
        <i/>
        <sz val="9"/>
        <rFont val="Times New Roman"/>
        <family val="1"/>
      </rPr>
      <t>"Nie dotyczy".</t>
    </r>
    <r>
      <rPr>
        <b/>
        <sz val="9"/>
        <rFont val="Times New Roman"/>
        <family val="1"/>
      </rPr>
      <t xml:space="preserve">
Stopień realizacji wskaźnika </t>
    </r>
    <r>
      <rPr>
        <sz val="9"/>
        <rFont val="Times New Roman"/>
        <family val="1"/>
      </rPr>
      <t>– wyrażony w % jest relacją osiągniętej wartości wskaźnika w stosunku do jego wartości docelowej.</t>
    </r>
  </si>
  <si>
    <t>rozliczonych we wnioskach o płatność</t>
  </si>
  <si>
    <t>W kolumnach 2-3 należy wykazać wartość wszystkich zaliczek dotychczas wypłaconych beneficjentom, uwzględniając informacje z wniosków o płatność (pkt. 9) wprowadzonych do KSI SIMIK 07-13 wg stanu na koniec bieżącego okresu sprawozdawczego oraz pierwsze zaliczki wypłacone beneficjentom zgodnie z harmonogramami wypłat stanowiącymi załączniki do zawartych umów o dofinansowanie. W kolumnach 4-5 należy uwzględnić wartość wydatków zatwierdzonych w ramach wniosków o płatność odnoszących się do wartości wskazanych w kolumnach 2-3.</t>
  </si>
  <si>
    <r>
      <t xml:space="preserve">Należy wypełnić w oparciu o dane z załącznika nr 2 </t>
    </r>
    <r>
      <rPr>
        <i/>
        <sz val="10"/>
        <rFont val="Times New Roman"/>
        <family val="1"/>
      </rPr>
      <t>"Szczegółowa charakterystyka udzielonego wsparcia"</t>
    </r>
    <r>
      <rPr>
        <sz val="10"/>
        <rFont val="Times New Roman"/>
        <family val="1"/>
      </rPr>
      <t xml:space="preserve"> wniosków o płatność zatwierdzonych i wprowadzonych do KSI SIMIK 07-13 wg stanu na koniec bieżącego okresu sprawozdawczego. W odniesieniu do projektów systemowych powiatowych urzędów pracy, ośrodków pomocy społecznej i powiatowych centrów pomocy rodzinie należy uwzględnić dane kumulatywne od początku okresu ich realizacji.</t>
    </r>
  </si>
  <si>
    <r>
      <t xml:space="preserve">W tabeli uwzględnić należy wartość odsetek narosłych od dotacji rozwojowej przekazanej na rachunek bankowy IP2.
</t>
    </r>
    <r>
      <rPr>
        <i/>
        <sz val="10"/>
        <rFont val="Times New Roman"/>
        <family val="1"/>
      </rPr>
      <t>Wskazówka techniczna:</t>
    </r>
    <r>
      <rPr>
        <sz val="10"/>
        <rFont val="Times New Roman"/>
        <family val="1"/>
      </rPr>
      <t xml:space="preserve"> kolumny 2-3 – format komórek należy określić jako liczbowy (z wykorzystaniem separatora) oraz zaznaczyć funkcję zaokrąglania do dwóch miejsc po przecinku. </t>
    </r>
  </si>
  <si>
    <t>Zgodnie z przypisami zawartymi w SzOP (nr 13 i 38), ilekroć w opisie Działań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</si>
  <si>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</si>
  <si>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wykazywani są uczestnicy projektów realizowanych w ramach Działania, którzy w dniu rozpoczęcia udziału w projekcie mieli skończone 55 lat i jednocześnie nie ukończyli 64 lat.</t>
    </r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</si>
  <si>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wykazywane są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wykazywane są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wykazywane są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wykazywane są osoby, które posiadają wykształcenie wyższe (uzyskały tytuł licencjata lub inżyniera lub magistra lub doktora), w tym również osoby, które ukończyły studia podyplomowe.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</si>
  <si>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Wiek osoby objętej wsparciem określany jest w chwili rozpoczęcia jej udziału w projekcie</t>
    </r>
    <r>
      <rPr>
        <sz val="10"/>
        <rFont val="Times New Roman"/>
        <family val="1"/>
      </rPr>
      <t xml:space="preserve">. 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wykazywani są uczestnicy projektów realizowanych w ramach Działania, którzy w dniu rozpoczęcia udziału w projekcie mieli skończone 15 lat i jednocześnie nie ukończyli 24 lat.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</si>
  <si>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>. Wykształcenie uczestników projektów określane jest w chwili rozpoczęcia ich udziału w projektach, biorąc pod uwagę ostatni zakończony formalnie etap edukacji danej osoby.</t>
    </r>
  </si>
  <si>
    <r>
      <t xml:space="preserve">UWAGA:
</t>
    </r>
    <r>
      <rPr>
        <sz val="10"/>
        <rFont val="Times New Roman"/>
        <family val="1"/>
      </rPr>
      <t xml:space="preserve">Wartości wskaźników prezentujących liczbę osób, które zakończyły udział w projektach, powinny być zbieżne z wartościami wynikającymi z tabeli w załączniku nr 3 </t>
    </r>
    <r>
      <rPr>
        <i/>
        <sz val="10"/>
        <rFont val="Times New Roman"/>
        <family val="1"/>
      </rPr>
      <t>„Przepływ uczestników projektów realizowanych w ramach Działania”</t>
    </r>
    <r>
      <rPr>
        <sz val="10"/>
        <rFont val="Times New Roman"/>
        <family val="1"/>
      </rPr>
      <t>.</t>
    </r>
  </si>
  <si>
    <t>..</t>
  </si>
  <si>
    <t>Jeśli dane dotyczące wskaźników w okresie składania sprawozdania nie są dostępne, należy pod tabelą zamieścić komentarz, w jakim terminie będą mogły zostać przedstawione.</t>
  </si>
  <si>
    <t>wypłaconych</t>
  </si>
  <si>
    <t>Wartość zaliczek przekazanych na rzecz beneficjentów</t>
  </si>
  <si>
    <r>
      <t xml:space="preserve">W kolumnach nr 5-10 należy wskazać wartość wydatków kwalifikowalnych wykazanych w zatwierdzonych i wprowadzonych do KSI SIMIK 07-13 wnioskach o płatność (narastająco od początku realizacji Działania).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3-10 – format komórek należy określić jako liczbowy (z wykorzystaniem separatora) oraz zaznaczyć funkcję zaokrąglania do dwóch miejsc po przecinku. </t>
    </r>
  </si>
  <si>
    <t xml:space="preserve">Wskazówka techniczna: kolumny 2-5 – format komórek należy określić jako liczbowy (z wykorzystaniem separatora) oraz zaznaczyć funkcję zaokrąglania do dwóch miejsc po przecinku. </t>
  </si>
  <si>
    <t>K – kobiety, M – mężczyźni</t>
  </si>
  <si>
    <t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</t>
  </si>
  <si>
    <t>Załącznik nr 7. Przedsiębiorstwa, które przystąpiły do udziału w projektach realizowanych w ramach Działania</t>
  </si>
  <si>
    <t>Mr – wartość wskaźnika osiągnięta w okresie sprawozdawczym (wg stanu na koniec tego okresu)</t>
  </si>
  <si>
    <t>Wartość odsetek narosłych od środków zgromadzonych na realizację PO KL</t>
  </si>
  <si>
    <t>Nazwa instytucji</t>
  </si>
  <si>
    <t>Okres sprawozdawczy</t>
  </si>
  <si>
    <t>w okresie objętym sprawozdaniem</t>
  </si>
  <si>
    <t>Ogółem</t>
  </si>
  <si>
    <t>Data:</t>
  </si>
  <si>
    <t>Pieczęć i podpis osoby upoważnionej: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</si>
  <si>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</si>
  <si>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</si>
  <si>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</si>
  <si>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</si>
  <si>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</si>
  <si>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</si>
  <si>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</si>
  <si>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</si>
  <si>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</si>
  <si>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</si>
  <si>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</si>
  <si>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</si>
  <si>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</si>
  <si>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</si>
  <si>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</si>
  <si>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</si>
  <si>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</si>
  <si>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</si>
  <si>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</si>
  <si>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</si>
  <si>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Mikroprzedsiębiorstwa</t>
  </si>
  <si>
    <t>Duże przedsiębiorstwa</t>
  </si>
  <si>
    <t>Inne</t>
  </si>
  <si>
    <t>Budżet państwa</t>
  </si>
  <si>
    <t>Fundusz Pracy</t>
  </si>
  <si>
    <t>PFRON</t>
  </si>
  <si>
    <t>od początku realizacji Działania</t>
  </si>
  <si>
    <t>Środki publiczne krajowe</t>
  </si>
  <si>
    <t>Inne krajowe środki publiczne</t>
  </si>
  <si>
    <t>Budżet jednostki samorządu terytorialnego</t>
  </si>
  <si>
    <t>w tym osoby niepełnosprawne</t>
  </si>
  <si>
    <t>w tym członkowie mniejszości etnicznych i narodowych</t>
  </si>
  <si>
    <t>w tym migranci</t>
  </si>
  <si>
    <t>PRIORYTET VI</t>
  </si>
  <si>
    <t>Liczba osób, które zakończyły udział w projektach realizowanych w ramach Działania</t>
  </si>
  <si>
    <t xml:space="preserve">Liczba osób, które uzyskały środki na podjęcie działalności gospodarczej </t>
  </si>
  <si>
    <t>Liczba reprezentatywnych organizacji partnerów społecznych, które były objęte wsparciem w zakresie budowania ich potencjału</t>
  </si>
  <si>
    <t xml:space="preserve">Liczba utworzonych miejsc pracy w  ramach udzielonych z EFS środków na podjęcie działalności gospodarczej </t>
  </si>
  <si>
    <t>Przedział wiekowy</t>
  </si>
  <si>
    <t>w tym rolnicy</t>
  </si>
  <si>
    <t>pomaturalne</t>
  </si>
  <si>
    <t>wyższe</t>
  </si>
  <si>
    <t>podstawowe, gimnazjalne
i niższe</t>
  </si>
  <si>
    <t>L.p.</t>
  </si>
  <si>
    <t>Wartość docelowa wskaźnika</t>
  </si>
  <si>
    <t>Stopień realizacji wskaźnika</t>
  </si>
  <si>
    <t>10=(9/3)*100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</si>
  <si>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</si>
  <si>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</si>
  <si>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</si>
  <si>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</si>
  <si>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 xml:space="preserve">Liczba kluczowych pracowników PSZ, którzy zakończyli udział w szkoleniach realizowanych w systemie pozaszkolnym, istotnych z punktu widzenia regionalnego rynku pracy </t>
  </si>
  <si>
    <t>- w tym przekazanych osobom w wieku 15-24 lata</t>
  </si>
  <si>
    <t>- w tym przekazanych osobom w wieku 50-64 lata</t>
  </si>
  <si>
    <t>ponadgimnazjalne</t>
  </si>
  <si>
    <t>w tym zatrudnieni w administracji publicznej</t>
  </si>
  <si>
    <t>w tym zatrudnieni w organizacjach pozarządowych</t>
  </si>
  <si>
    <t>I kwartał</t>
  </si>
  <si>
    <t>II kwartał</t>
  </si>
  <si>
    <t>III kwartał</t>
  </si>
  <si>
    <t>IV kwartał</t>
  </si>
  <si>
    <t>2=3+9</t>
  </si>
  <si>
    <t>3=4+5+6+7+8</t>
  </si>
  <si>
    <t>Rodzaj przedsiębiorstwa</t>
  </si>
  <si>
    <t>Wykształcenia</t>
  </si>
  <si>
    <t>Liczba osób, które:</t>
  </si>
  <si>
    <t>rozpoczęły udział w projektach 
realizowanych w ramach Działania</t>
  </si>
  <si>
    <t>zakończyły udział w projektach realizowanych w ramach 
Działania</t>
  </si>
  <si>
    <t>kontynuują udział w projektach 
realizowanych w ramach Działania na koniec okresu objętego sprawozdaniem</t>
  </si>
  <si>
    <t>przerwały udział w projektach realizowanych w ramach 
Działania</t>
  </si>
  <si>
    <t>Załącznik nr 2. Osiągnięte wartości wskaźników</t>
  </si>
  <si>
    <t>Załącznik nr 3. Przepływ uczestników projektów realizowanych w ramach Działania</t>
  </si>
  <si>
    <t>Załącznik nr 4. Określenie statusu na rynku pracy osób, które rozpoczęły udział w projektach realizowanych w ramach Działania</t>
  </si>
  <si>
    <t>Załącznik nr 5. Osoby, które rozpoczęły udział w projektach realizowanych w ramach Działania, znajdujący się w dwóch grupach wiekowych 15-24 i 55-64 lata</t>
  </si>
  <si>
    <t>Załącznik nr 6. Osoby, które rozpoczęły udział w projektach realizowanych w ramach Działania ze względu na wykształcenie</t>
  </si>
  <si>
    <t>Załącznik nr 9.  Informacje o zaliczkach przekazanych na rzecz beneficjentów (w PLN)</t>
  </si>
  <si>
    <t xml:space="preserve">Liczba przedsiębiorstw </t>
  </si>
  <si>
    <t>w tym osoby z terenów wiejskich</t>
  </si>
  <si>
    <t>w tym pracownicy w gorszym położeniu</t>
  </si>
  <si>
    <t>osoby w wieku starszym (55-64 lata)</t>
  </si>
  <si>
    <t>osoby młode (15-24 lata)</t>
  </si>
  <si>
    <t>w tym pracownicy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</si>
  <si>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</si>
  <si>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</si>
  <si>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</si>
  <si>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</si>
  <si>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wg instytucji</t>
  </si>
  <si>
    <t>IP II stopnia</t>
  </si>
  <si>
    <t>Liczba</t>
  </si>
  <si>
    <t>Wartość ogółem</t>
  </si>
  <si>
    <t>w tym środki prywatne</t>
  </si>
  <si>
    <t>w bieżącym okresie sprawozdawczym</t>
  </si>
  <si>
    <t>5=6+10</t>
  </si>
  <si>
    <t>6=7+8+9</t>
  </si>
  <si>
    <t>Poddziałanie</t>
  </si>
  <si>
    <t>narastająco od początku realizacji Działania</t>
  </si>
  <si>
    <t>Zawarte umowy/wydane decyzje o dofinansowanie (PLN)</t>
  </si>
  <si>
    <t>Wydatki uznane za kwalifikowalne w zatwierdzonych wnioskach o płatność od początku realizacji Działania (PLN)</t>
  </si>
  <si>
    <t>Załącznik nr 10. Informacja nt. odsetek narosłych od środków zgromadzonych na realizację Działania (w PLN)</t>
  </si>
  <si>
    <t>Załącznik nr 8. Stan realizacji projektów w ramach Działania (w PLN)</t>
  </si>
  <si>
    <t>Nie określono</t>
  </si>
  <si>
    <t>Liczba przedstawicieli partnerów społecznych, którzy ukończyli udział w projekcie w ramach Działania</t>
  </si>
  <si>
    <t>Działanie 6.1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</si>
  <si>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</si>
  <si>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</si>
  <si>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</si>
  <si>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</si>
  <si>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</si>
  <si>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 xml:space="preserve">    c) w tym liczba osób z terenów wiejskich 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</si>
  <si>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</si>
  <si>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</si>
  <si>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</si>
  <si>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 xml:space="preserve">    b) w tym osobom z terenów wiejskich</t>
  </si>
  <si>
    <t>Liczba oddolnych inicjatyw społecznych podejmowanych  w ramach Działania</t>
  </si>
  <si>
    <t xml:space="preserve">Liczba gmin, w których zrealizowano oddolne inicjatywy społeczne w ramach Działania </t>
  </si>
  <si>
    <r>
      <t xml:space="preserve">• W wierszu </t>
    </r>
    <r>
      <rPr>
        <i/>
        <sz val="10"/>
        <rFont val="Times New Roman"/>
        <family val="1"/>
      </rPr>
      <t>„w tym członkowie mniejszości etnicznych i narodowych”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wskaźników PO KL 2007-2013</t>
    </r>
    <r>
      <rPr>
        <sz val="10"/>
        <rFont val="Times New Roman"/>
        <family val="1"/>
      </rPr>
      <t>.</t>
    </r>
  </si>
  <si>
    <t>Numer Działania</t>
  </si>
  <si>
    <t>Nie dotyczy</t>
  </si>
  <si>
    <t>ze środków publicznych</t>
  </si>
  <si>
    <t>w tym środki publiczne</t>
  </si>
  <si>
    <t>Załącznik nr 11. Zestawienie prognozowanych wartości wniosków o płatność, które zostaną zatwierdzone przez IP2 w czterech kolejnych kwartałach w podziale na źródła finansowania projektów (w PLN)</t>
  </si>
  <si>
    <t>Środki prywatne</t>
  </si>
  <si>
    <t>Wojewódzki Urząd Pracy w Zielonej Górze</t>
  </si>
  <si>
    <t>6.1 Poprawa dostępu do zatrudnienia oraz wspieranie aktywności zawodowej w regionie</t>
  </si>
  <si>
    <t>2008 rok</t>
  </si>
  <si>
    <t>nie określono w PD na 2008 rok</t>
  </si>
  <si>
    <t>_</t>
  </si>
  <si>
    <t>6.1.1</t>
  </si>
  <si>
    <t>6.1.2</t>
  </si>
  <si>
    <t>6.1.3</t>
  </si>
  <si>
    <t>Ogółem Działanie 6.1</t>
  </si>
  <si>
    <t>Poddziałanie 6.1.1 (ogółem)</t>
  </si>
  <si>
    <t>Poddziałanie 6.1.2 (ogółem)</t>
  </si>
  <si>
    <t>Poddziałanie 6.1.3 (ogółem)</t>
  </si>
  <si>
    <t>W ramach poddziałania 6.1.3 PO KL</t>
  </si>
  <si>
    <r>
      <t xml:space="preserve">W ramach poddziałania 6.1.3 PO KL </t>
    </r>
    <r>
      <rPr>
        <i/>
        <sz val="10"/>
        <rFont val="Times New Roman"/>
        <family val="1"/>
      </rPr>
      <t xml:space="preserve">przyjęto następującą metodologię - w I kwartale 2009 roku planuje się zatwierdzenie wniosków PUP za III kwartał 2008 roku (6 wniosków o płatność) oraz wniosków PUP za IV kwartał 2008 roku (12 wniosków o płatność). Wartości przyjęto ze złożonych wniosków o płatność (nie rozliczonych do końca 2008 roku) pomniejszone o wykazane korekty. Dodatkowo, przeanalizowano tryb zatwierdzania wniosków o płatność w 2008 roku i stwierdzono, że wnioski o płatność za I kwartał zatwierdzane są w okresie III kwartału, wnioski o płatność za II kwartał zatwierdzane są w III i IV kwartale, i tylko część wniosków o płatność za III kwartał zatwierdzana jest w IV kwartale. Stosunek % wartości zatwierdzonych wniosków o płatność do wartości planowanych do zatwierdzenia wniosków o płatność za 2008 rok wskazuje, że w III kwartale zatwierdza się 28,51 % wniosków o płatność, a w IV kwartale  - 29,11 %. Tymi współczynnikami posłużono się do wyliczenia wartości zatwierdzanych wniosków o płatność na 2009 rok. </t>
    </r>
  </si>
  <si>
    <t>W ramach poddziałania 6.1.3 IP 2 nie wypłaca zaliczek. Środki na realizację projektów systmowych przekazywane są bezpośrednio z MPiPS.</t>
  </si>
  <si>
    <t>W tabeli nie umieszczono danych dotyczących podkategorii "w tym liczba osób znajdujących się w szczególnie trudnej sytuacji na rynku pracy", ponieważ do końca 2008 roku taka podkategoria nie funkcjonowała na poziomie projektu, w zał. 2 wniosku beneficjenta o płatność.</t>
  </si>
  <si>
    <r>
      <t xml:space="preserve">W ramach poddziałania 6.1.1 PO KL </t>
    </r>
    <r>
      <rPr>
        <i/>
        <sz val="10"/>
        <rFont val="Times New Roman"/>
        <family val="1"/>
      </rPr>
      <t>do końca roku 2008 podpisano 10 umów o dofinansowanie. Na podstawie załączników do umowy o dofinansowanie lub na podstawie zatwierdzonych wniosków o płatność wyliczono planowane wydatki i określono termin ich zatwierdzenia (następny kwartał względem ich poniesienia).Tym samym otrzymano kwotę 3 006 441,20 PLN wydatków, których prawdopodobne zatwierdzenie nastąpi w konkretnym kwartale. Ponadto, plan budżetu na 2009 rok przewiduje wydatki na poddziałanie 6.1.1 PO KL w wysokości 4 767 251 PLN, z czego ww. kwota 3 006 441,20PLN została już przyporządkowana do poszczególnych kwartałów (I kwartał 2009 r. - 662 444,54 PLN, II kwartał 2009 r.- 940 472,25 PLN, III kwartał 2009 r.- 963 734,24 PLN, IV kwartał 2009 r. - 439 790,17 PLN). Pozostałą kwotę - 1 760 809,81 PLN (plan wydatków pomniejszony o kwotę 3 006 441,20 PLN) podzielono na trzy kwartały i przyporządkowano do II, III, i IV kwartału 2009 roku (pominięcie I kwartału 2009 roku wynika z faktu, że nowe umowy wskazywać będą jako pierwszy okres rozliczeniowy okres do 31.03.2009, a więc zatwierdzenie wydatków nastąpi nie szybciej niż w II kwartale 2009 roku). Niedoszacowanie wartości 0,01 PLN wynika z zaokrągleń.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</si>
</sst>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2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4" xfId="19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19" applyFont="1">
      <alignment/>
      <protection/>
    </xf>
    <xf numFmtId="0" fontId="2" fillId="0" borderId="4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/>
      <protection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4" fillId="0" borderId="4" xfId="19" applyFont="1" applyFill="1" applyBorder="1" applyAlignment="1">
      <alignment horizontal="center" vertical="center"/>
      <protection/>
    </xf>
    <xf numFmtId="0" fontId="2" fillId="0" borderId="4" xfId="19" applyFont="1" applyBorder="1" applyAlignment="1">
      <alignment horizontal="left" vertical="center" wrapText="1"/>
      <protection/>
    </xf>
    <xf numFmtId="0" fontId="2" fillId="0" borderId="4" xfId="19" applyFont="1" applyBorder="1" applyAlignment="1">
      <alignment horizontal="left" vertical="center"/>
      <protection/>
    </xf>
    <xf numFmtId="0" fontId="2" fillId="0" borderId="0" xfId="19" applyFont="1" applyAlignment="1">
      <alignment horizontal="left" vertical="center"/>
      <protection/>
    </xf>
    <xf numFmtId="0" fontId="2" fillId="0" borderId="4" xfId="19" applyFont="1" applyBorder="1" applyAlignment="1" quotePrefix="1">
      <alignment horizontal="left" vertical="center" wrapText="1"/>
      <protection/>
    </xf>
    <xf numFmtId="0" fontId="2" fillId="0" borderId="4" xfId="19" applyFont="1" applyFill="1" applyBorder="1" applyAlignment="1" quotePrefix="1">
      <alignment horizontal="left" vertical="center" wrapText="1"/>
      <protection/>
    </xf>
    <xf numFmtId="0" fontId="2" fillId="0" borderId="4" xfId="19" applyFont="1" applyFill="1" applyBorder="1" applyAlignment="1">
      <alignment horizontal="left" vertical="center" wrapText="1"/>
      <protection/>
    </xf>
    <xf numFmtId="0" fontId="2" fillId="0" borderId="4" xfId="19" applyFont="1" applyBorder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0" fillId="0" borderId="0" xfId="18">
      <alignment/>
      <protection/>
    </xf>
    <xf numFmtId="0" fontId="1" fillId="0" borderId="4" xfId="18" applyFont="1" applyBorder="1" applyAlignment="1">
      <alignment horizontal="center" vertical="center" wrapText="1"/>
      <protection/>
    </xf>
    <xf numFmtId="0" fontId="2" fillId="0" borderId="4" xfId="18" applyFont="1" applyBorder="1">
      <alignment/>
      <protection/>
    </xf>
    <xf numFmtId="0" fontId="2" fillId="0" borderId="0" xfId="0" applyFont="1" applyAlignment="1">
      <alignment horizontal="center" vertical="center"/>
    </xf>
    <xf numFmtId="0" fontId="9" fillId="0" borderId="0" xfId="19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4" xfId="18" applyFont="1" applyBorder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5" fillId="0" borderId="4" xfId="19" applyFont="1" applyBorder="1" applyAlignment="1">
      <alignment horizontal="center" vertical="center" wrapText="1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4" xfId="0" applyFont="1" applyBorder="1" applyAlignment="1">
      <alignment vertical="center"/>
    </xf>
    <xf numFmtId="0" fontId="2" fillId="0" borderId="0" xfId="19" applyFont="1" applyAlignment="1">
      <alignment horizontal="justify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9" fillId="3" borderId="12" xfId="19" applyFont="1" applyFill="1" applyBorder="1" applyAlignment="1">
      <alignment horizontal="center" vertical="top" wrapText="1"/>
      <protection/>
    </xf>
    <xf numFmtId="0" fontId="9" fillId="3" borderId="13" xfId="19" applyFont="1" applyFill="1" applyBorder="1" applyAlignment="1">
      <alignment horizontal="center"/>
      <protection/>
    </xf>
    <xf numFmtId="0" fontId="9" fillId="3" borderId="13" xfId="19" applyFont="1" applyFill="1" applyBorder="1" applyAlignment="1">
      <alignment horizontal="center" vertical="center"/>
      <protection/>
    </xf>
    <xf numFmtId="0" fontId="2" fillId="3" borderId="14" xfId="19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8" xfId="18" applyFont="1" applyBorder="1">
      <alignment/>
      <protection/>
    </xf>
    <xf numFmtId="0" fontId="1" fillId="3" borderId="13" xfId="18" applyFont="1" applyFill="1" applyBorder="1" applyAlignment="1">
      <alignment horizontal="center"/>
      <protection/>
    </xf>
    <xf numFmtId="0" fontId="1" fillId="3" borderId="14" xfId="18" applyFont="1" applyFill="1" applyBorder="1" applyAlignment="1">
      <alignment horizontal="center"/>
      <protection/>
    </xf>
    <xf numFmtId="0" fontId="1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right" vertical="center"/>
      <protection/>
    </xf>
    <xf numFmtId="0" fontId="2" fillId="0" borderId="4" xfId="19" applyFont="1" applyBorder="1" applyAlignment="1">
      <alignment horizontal="right" vertical="center"/>
      <protection/>
    </xf>
    <xf numFmtId="3" fontId="2" fillId="0" borderId="4" xfId="19" applyNumberFormat="1" applyFont="1" applyBorder="1" applyAlignment="1" quotePrefix="1">
      <alignment horizontal="right" vertical="center" wrapText="1"/>
      <protection/>
    </xf>
    <xf numFmtId="0" fontId="5" fillId="0" borderId="4" xfId="19" applyFont="1" applyBorder="1" applyAlignment="1">
      <alignment horizontal="right" vertical="center"/>
      <protection/>
    </xf>
    <xf numFmtId="0" fontId="5" fillId="0" borderId="4" xfId="19" applyFont="1" applyBorder="1" applyAlignment="1">
      <alignment horizontal="left" vertical="center" wrapText="1"/>
      <protection/>
    </xf>
    <xf numFmtId="0" fontId="2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19" applyFont="1" applyBorder="1">
      <alignment/>
      <protection/>
    </xf>
    <xf numFmtId="0" fontId="19" fillId="0" borderId="0" xfId="19" applyFont="1">
      <alignment/>
      <protection/>
    </xf>
    <xf numFmtId="0" fontId="18" fillId="0" borderId="0" xfId="19" applyFont="1">
      <alignment/>
      <protection/>
    </xf>
    <xf numFmtId="0" fontId="18" fillId="0" borderId="0" xfId="19" applyFo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1" fillId="0" borderId="4" xfId="19" applyNumberFormat="1" applyFont="1" applyBorder="1" applyAlignment="1">
      <alignment horizontal="center" vertical="center" wrapText="1"/>
      <protection/>
    </xf>
    <xf numFmtId="3" fontId="1" fillId="0" borderId="4" xfId="19" applyNumberFormat="1" applyFont="1" applyFill="1" applyBorder="1" applyAlignment="1" quotePrefix="1">
      <alignment horizontal="center" vertical="center" wrapText="1"/>
      <protection/>
    </xf>
    <xf numFmtId="3" fontId="1" fillId="0" borderId="4" xfId="19" applyNumberFormat="1" applyFont="1" applyBorder="1" applyAlignment="1" quotePrefix="1">
      <alignment horizontal="center" vertical="center" wrapText="1"/>
      <protection/>
    </xf>
    <xf numFmtId="3" fontId="8" fillId="0" borderId="4" xfId="19" applyNumberFormat="1" applyFont="1" applyBorder="1" applyAlignment="1">
      <alignment horizontal="center" vertical="center" wrapText="1"/>
      <protection/>
    </xf>
    <xf numFmtId="3" fontId="6" fillId="0" borderId="4" xfId="19" applyNumberFormat="1" applyFont="1" applyBorder="1" applyAlignment="1">
      <alignment horizontal="center" vertical="center" wrapText="1"/>
      <protection/>
    </xf>
    <xf numFmtId="4" fontId="6" fillId="0" borderId="4" xfId="19" applyNumberFormat="1" applyFont="1" applyBorder="1" applyAlignment="1">
      <alignment horizontal="right" vertical="center"/>
      <protection/>
    </xf>
    <xf numFmtId="0" fontId="18" fillId="0" borderId="4" xfId="19" applyFont="1" applyBorder="1" applyAlignment="1">
      <alignment horizontal="right" vertical="center"/>
      <protection/>
    </xf>
    <xf numFmtId="0" fontId="6" fillId="0" borderId="4" xfId="19" applyFont="1" applyBorder="1" applyAlignment="1">
      <alignment horizontal="right" vertical="center"/>
      <protection/>
    </xf>
    <xf numFmtId="3" fontId="6" fillId="0" borderId="4" xfId="19" applyNumberFormat="1" applyFont="1" applyBorder="1" applyAlignment="1">
      <alignment horizontal="right" vertical="center"/>
      <protection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18" fillId="0" borderId="6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8" fillId="0" borderId="8" xfId="18" applyNumberFormat="1" applyFont="1" applyBorder="1">
      <alignment/>
      <protection/>
    </xf>
    <xf numFmtId="0" fontId="18" fillId="0" borderId="4" xfId="18" applyNumberFormat="1" applyFont="1" applyBorder="1">
      <alignment/>
      <protection/>
    </xf>
    <xf numFmtId="4" fontId="18" fillId="0" borderId="8" xfId="18" applyNumberFormat="1" applyFont="1" applyBorder="1">
      <alignment/>
      <protection/>
    </xf>
    <xf numFmtId="4" fontId="18" fillId="0" borderId="4" xfId="18" applyNumberFormat="1" applyFont="1" applyBorder="1">
      <alignment/>
      <protection/>
    </xf>
    <xf numFmtId="0" fontId="1" fillId="0" borderId="4" xfId="18" applyFont="1" applyBorder="1" applyAlignment="1">
      <alignment horizontal="left" vertical="center" wrapText="1"/>
      <protection/>
    </xf>
    <xf numFmtId="0" fontId="19" fillId="0" borderId="4" xfId="18" applyNumberFormat="1" applyFont="1" applyBorder="1">
      <alignment/>
      <protection/>
    </xf>
    <xf numFmtId="4" fontId="19" fillId="0" borderId="4" xfId="18" applyNumberFormat="1" applyFont="1" applyBorder="1">
      <alignment/>
      <protection/>
    </xf>
    <xf numFmtId="4" fontId="18" fillId="0" borderId="4" xfId="0" applyNumberFormat="1" applyFont="1" applyBorder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4" fillId="0" borderId="21" xfId="19" applyFont="1" applyBorder="1" applyAlignment="1">
      <alignment horizontal="center" vertical="center"/>
      <protection/>
    </xf>
    <xf numFmtId="0" fontId="14" fillId="0" borderId="22" xfId="19" applyFont="1" applyBorder="1" applyAlignment="1">
      <alignment horizontal="center" vertical="center"/>
      <protection/>
    </xf>
    <xf numFmtId="0" fontId="14" fillId="0" borderId="23" xfId="19" applyFont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6" fillId="0" borderId="0" xfId="19" applyFont="1" applyFill="1" applyBorder="1" applyAlignment="1">
      <alignment horizontal="justify" vertical="center" wrapText="1"/>
      <protection/>
    </xf>
    <xf numFmtId="0" fontId="1" fillId="3" borderId="9" xfId="19" applyFont="1" applyFill="1" applyBorder="1" applyAlignment="1">
      <alignment horizontal="center" vertical="center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1" fillId="0" borderId="24" xfId="19" applyFont="1" applyBorder="1" applyAlignment="1">
      <alignment horizontal="center" vertical="center" wrapText="1"/>
      <protection/>
    </xf>
    <xf numFmtId="0" fontId="1" fillId="0" borderId="25" xfId="19" applyFont="1" applyBorder="1" applyAlignment="1">
      <alignment horizontal="center" vertical="center" wrapText="1"/>
      <protection/>
    </xf>
    <xf numFmtId="0" fontId="14" fillId="0" borderId="26" xfId="19" applyFont="1" applyBorder="1" applyAlignment="1">
      <alignment horizontal="center" vertical="center"/>
      <protection/>
    </xf>
    <xf numFmtId="0" fontId="14" fillId="0" borderId="8" xfId="19" applyFont="1" applyBorder="1" applyAlignment="1">
      <alignment horizontal="center" vertical="center"/>
      <protection/>
    </xf>
    <xf numFmtId="0" fontId="14" fillId="0" borderId="26" xfId="19" applyFont="1" applyBorder="1" applyAlignment="1">
      <alignment horizontal="center" vertical="center" wrapText="1"/>
      <protection/>
    </xf>
    <xf numFmtId="0" fontId="14" fillId="0" borderId="8" xfId="19" applyFont="1" applyBorder="1" applyAlignment="1">
      <alignment horizontal="center" vertical="center" wrapText="1"/>
      <protection/>
    </xf>
    <xf numFmtId="0" fontId="1" fillId="3" borderId="27" xfId="19" applyFont="1" applyFill="1" applyBorder="1" applyAlignment="1">
      <alignment horizontal="center" vertical="center"/>
      <protection/>
    </xf>
    <xf numFmtId="0" fontId="1" fillId="3" borderId="9" xfId="19" applyFont="1" applyFill="1" applyBorder="1" applyAlignment="1">
      <alignment horizontal="center" vertical="center"/>
      <protection/>
    </xf>
    <xf numFmtId="0" fontId="1" fillId="3" borderId="28" xfId="19" applyFont="1" applyFill="1" applyBorder="1" applyAlignment="1">
      <alignment horizontal="center" vertical="center" wrapText="1"/>
      <protection/>
    </xf>
    <xf numFmtId="0" fontId="1" fillId="3" borderId="27" xfId="19" applyFont="1" applyFill="1" applyBorder="1" applyAlignment="1">
      <alignment horizontal="center" vertical="center" wrapText="1"/>
      <protection/>
    </xf>
    <xf numFmtId="4" fontId="1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4" xfId="19" applyFont="1" applyBorder="1" applyAlignment="1">
      <alignment horizontal="center" vertical="center"/>
      <protection/>
    </xf>
    <xf numFmtId="0" fontId="1" fillId="0" borderId="4" xfId="19" applyFont="1" applyBorder="1" applyAlignment="1">
      <alignment horizontal="center"/>
      <protection/>
    </xf>
    <xf numFmtId="0" fontId="20" fillId="0" borderId="28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14" fillId="0" borderId="29" xfId="19" applyFont="1" applyBorder="1" applyAlignment="1">
      <alignment horizontal="center" vertical="center" wrapText="1"/>
      <protection/>
    </xf>
    <xf numFmtId="0" fontId="14" fillId="0" borderId="30" xfId="19" applyFont="1" applyBorder="1" applyAlignment="1">
      <alignment horizontal="center" vertical="center" wrapText="1"/>
      <protection/>
    </xf>
    <xf numFmtId="0" fontId="1" fillId="3" borderId="28" xfId="19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left" vertical="center" wrapText="1"/>
    </xf>
    <xf numFmtId="0" fontId="17" fillId="0" borderId="0" xfId="19" applyFont="1" applyFill="1" applyBorder="1" applyAlignment="1">
      <alignment horizontal="left" vertical="center" wrapText="1"/>
      <protection/>
    </xf>
    <xf numFmtId="0" fontId="14" fillId="0" borderId="0" xfId="19" applyFont="1" applyAlignment="1">
      <alignment horizontal="left" wrapText="1"/>
      <protection/>
    </xf>
    <xf numFmtId="0" fontId="14" fillId="0" borderId="0" xfId="19" applyFont="1" applyAlignment="1">
      <alignment horizontal="left"/>
      <protection/>
    </xf>
    <xf numFmtId="0" fontId="9" fillId="0" borderId="0" xfId="19" applyFont="1" applyBorder="1" applyAlignment="1">
      <alignment horizontal="center" vertical="center" wrapText="1"/>
      <protection/>
    </xf>
    <xf numFmtId="0" fontId="18" fillId="0" borderId="4" xfId="19" applyFont="1" applyBorder="1" applyAlignment="1">
      <alignment horizontal="center" vertical="center" wrapText="1"/>
      <protection/>
    </xf>
    <xf numFmtId="0" fontId="9" fillId="0" borderId="0" xfId="19" applyFont="1" applyBorder="1" applyAlignment="1">
      <alignment horizontal="center" vertical="center"/>
      <protection/>
    </xf>
    <xf numFmtId="0" fontId="18" fillId="0" borderId="4" xfId="19" applyFont="1" applyBorder="1" applyAlignment="1">
      <alignment horizontal="center"/>
      <protection/>
    </xf>
    <xf numFmtId="0" fontId="9" fillId="0" borderId="0" xfId="19" applyFont="1" applyAlignment="1">
      <alignment horizontal="center" vertical="center"/>
      <protection/>
    </xf>
    <xf numFmtId="0" fontId="3" fillId="0" borderId="0" xfId="19" applyFont="1" applyBorder="1" applyAlignment="1">
      <alignment horizontal="left" vertical="top" wrapText="1"/>
      <protection/>
    </xf>
    <xf numFmtId="0" fontId="3" fillId="0" borderId="0" xfId="19" applyFont="1" applyBorder="1" applyAlignment="1">
      <alignment horizontal="left" vertical="top"/>
      <protection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left" wrapText="1"/>
    </xf>
    <xf numFmtId="0" fontId="2" fillId="0" borderId="3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0" fillId="0" borderId="4" xfId="0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18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" fillId="0" borderId="39" xfId="18" applyFont="1" applyBorder="1" applyAlignment="1">
      <alignment horizontal="center" vertical="center" wrapText="1"/>
      <protection/>
    </xf>
    <xf numFmtId="0" fontId="1" fillId="0" borderId="40" xfId="18" applyFont="1" applyBorder="1" applyAlignment="1">
      <alignment horizontal="center" vertical="center" wrapText="1"/>
      <protection/>
    </xf>
    <xf numFmtId="0" fontId="1" fillId="0" borderId="4" xfId="18" applyFont="1" applyBorder="1" applyAlignment="1">
      <alignment horizontal="center" vertical="center" wrapText="1"/>
      <protection/>
    </xf>
    <xf numFmtId="0" fontId="2" fillId="0" borderId="28" xfId="18" applyFont="1" applyBorder="1" applyAlignment="1">
      <alignment horizontal="left" vertical="top" wrapText="1"/>
      <protection/>
    </xf>
    <xf numFmtId="0" fontId="2" fillId="0" borderId="27" xfId="18" applyFont="1" applyBorder="1" applyAlignment="1">
      <alignment horizontal="left" vertical="top" wrapText="1"/>
      <protection/>
    </xf>
    <xf numFmtId="0" fontId="2" fillId="0" borderId="9" xfId="18" applyFont="1" applyBorder="1" applyAlignment="1">
      <alignment horizontal="left" vertical="top" wrapText="1"/>
      <protection/>
    </xf>
    <xf numFmtId="0" fontId="1" fillId="0" borderId="15" xfId="18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" fillId="0" borderId="31" xfId="18" applyFont="1" applyFill="1" applyBorder="1" applyAlignment="1">
      <alignment horizontal="center" vertical="center"/>
      <protection/>
    </xf>
    <xf numFmtId="0" fontId="1" fillId="0" borderId="32" xfId="18" applyFont="1" applyFill="1" applyBorder="1" applyAlignment="1">
      <alignment horizontal="center" vertical="center"/>
      <protection/>
    </xf>
    <xf numFmtId="0" fontId="1" fillId="0" borderId="12" xfId="18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Zal8" xfId="18"/>
    <cellStyle name="Normalny_załącznik_wskaźniki17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SheetLayoutView="100" workbookViewId="0" topLeftCell="C29">
      <selection activeCell="F36" sqref="F36"/>
    </sheetView>
  </sheetViews>
  <sheetFormatPr defaultColWidth="9.140625" defaultRowHeight="12.75" outlineLevelRow="1"/>
  <cols>
    <col min="1" max="1" width="5.00390625" style="0" customWidth="1"/>
    <col min="2" max="2" width="64.00390625" style="0" customWidth="1"/>
    <col min="3" max="3" width="12.7109375" style="0" customWidth="1"/>
    <col min="4" max="5" width="10.57421875" style="0" bestFit="1" customWidth="1"/>
    <col min="6" max="6" width="8.421875" style="0" bestFit="1" customWidth="1"/>
    <col min="7" max="8" width="10.57421875" style="0" bestFit="1" customWidth="1"/>
    <col min="9" max="9" width="8.421875" style="0" bestFit="1" customWidth="1"/>
    <col min="10" max="10" width="20.00390625" style="0" customWidth="1"/>
  </cols>
  <sheetData>
    <row r="1" spans="1:7" s="45" customFormat="1" ht="14.25">
      <c r="A1" s="250" t="s">
        <v>109</v>
      </c>
      <c r="B1" s="251"/>
      <c r="C1" s="251"/>
      <c r="D1" s="251"/>
      <c r="E1" s="251"/>
      <c r="F1" s="251"/>
      <c r="G1" s="251"/>
    </row>
    <row r="2" spans="4:7" s="45" customFormat="1" ht="12.75">
      <c r="D2" s="54"/>
      <c r="E2" s="47"/>
      <c r="F2" s="47"/>
      <c r="G2" s="55"/>
    </row>
    <row r="3" spans="1:10" s="45" customFormat="1" ht="15.75">
      <c r="A3" s="252" t="s">
        <v>155</v>
      </c>
      <c r="B3" s="252"/>
      <c r="C3" s="253" t="s">
        <v>162</v>
      </c>
      <c r="D3" s="253"/>
      <c r="E3" s="253"/>
      <c r="F3" s="253"/>
      <c r="G3" s="253"/>
      <c r="H3" s="253"/>
      <c r="I3" s="253"/>
      <c r="J3" s="253"/>
    </row>
    <row r="4" spans="1:10" s="45" customFormat="1" ht="15.75">
      <c r="A4" s="86"/>
      <c r="B4" s="86"/>
      <c r="C4" s="164"/>
      <c r="D4" s="165"/>
      <c r="E4" s="166"/>
      <c r="F4" s="166"/>
      <c r="G4" s="165"/>
      <c r="H4" s="166"/>
      <c r="I4" s="166"/>
      <c r="J4" s="166"/>
    </row>
    <row r="5" spans="1:10" s="45" customFormat="1" ht="15.75">
      <c r="A5" s="254" t="s">
        <v>33</v>
      </c>
      <c r="B5" s="254"/>
      <c r="C5" s="255" t="s">
        <v>161</v>
      </c>
      <c r="D5" s="255"/>
      <c r="E5" s="255"/>
      <c r="F5" s="255"/>
      <c r="G5" s="255"/>
      <c r="H5" s="255"/>
      <c r="I5" s="255"/>
      <c r="J5" s="255"/>
    </row>
    <row r="6" spans="1:10" s="45" customFormat="1" ht="15.75">
      <c r="A6" s="87"/>
      <c r="B6" s="92"/>
      <c r="C6" s="167"/>
      <c r="D6" s="165"/>
      <c r="E6" s="166"/>
      <c r="F6" s="166"/>
      <c r="G6" s="165"/>
      <c r="H6" s="166"/>
      <c r="I6" s="166"/>
      <c r="J6" s="166"/>
    </row>
    <row r="7" spans="1:10" s="45" customFormat="1" ht="15.75">
      <c r="A7" s="256" t="s">
        <v>34</v>
      </c>
      <c r="B7" s="256"/>
      <c r="C7" s="255" t="s">
        <v>163</v>
      </c>
      <c r="D7" s="255"/>
      <c r="E7" s="255"/>
      <c r="F7" s="255"/>
      <c r="G7" s="255"/>
      <c r="H7" s="255"/>
      <c r="I7" s="255"/>
      <c r="J7" s="255"/>
    </row>
    <row r="8" spans="4:7" s="45" customFormat="1" ht="12.75">
      <c r="D8" s="54"/>
      <c r="G8" s="54"/>
    </row>
    <row r="9" spans="1:10" s="45" customFormat="1" ht="12.75" customHeight="1">
      <c r="A9" s="257" t="s">
        <v>44</v>
      </c>
      <c r="B9" s="257"/>
      <c r="C9" s="257"/>
      <c r="D9" s="257"/>
      <c r="E9" s="257"/>
      <c r="F9" s="257"/>
      <c r="G9" s="257"/>
      <c r="H9" s="257"/>
      <c r="I9" s="257"/>
      <c r="J9" s="257"/>
    </row>
    <row r="10" spans="1:10" s="45" customFormat="1" ht="13.5">
      <c r="A10" s="258" t="s">
        <v>45</v>
      </c>
      <c r="B10" s="258"/>
      <c r="C10" s="258"/>
      <c r="D10" s="258"/>
      <c r="E10" s="258"/>
      <c r="F10" s="258"/>
      <c r="G10" s="258"/>
      <c r="H10" s="258"/>
      <c r="I10" s="258"/>
      <c r="J10" s="258"/>
    </row>
    <row r="11" spans="1:10" s="45" customFormat="1" ht="12.75" customHeight="1">
      <c r="A11" s="223" t="s">
        <v>28</v>
      </c>
      <c r="B11" s="223"/>
      <c r="C11" s="223"/>
      <c r="D11" s="223"/>
      <c r="E11" s="223"/>
      <c r="F11" s="223"/>
      <c r="G11" s="223"/>
      <c r="H11" s="223"/>
      <c r="I11" s="223"/>
      <c r="J11" s="223"/>
    </row>
    <row r="12" spans="1:10" s="45" customFormat="1" ht="13.5">
      <c r="A12" s="226"/>
      <c r="B12" s="223"/>
      <c r="C12" s="223"/>
      <c r="D12" s="223"/>
      <c r="E12" s="223"/>
      <c r="F12" s="223"/>
      <c r="G12" s="223"/>
      <c r="H12" s="223"/>
      <c r="I12" s="223"/>
      <c r="J12" s="56"/>
    </row>
    <row r="13" spans="1:13" s="4" customFormat="1" ht="13.5" customHeight="1">
      <c r="A13" s="248" t="s">
        <v>5</v>
      </c>
      <c r="B13" s="248"/>
      <c r="C13" s="248"/>
      <c r="D13" s="248"/>
      <c r="E13" s="248"/>
      <c r="F13" s="248"/>
      <c r="G13" s="248"/>
      <c r="H13" s="248"/>
      <c r="I13" s="248"/>
      <c r="J13" s="248"/>
      <c r="K13" s="163"/>
      <c r="L13" s="163"/>
      <c r="M13" s="163"/>
    </row>
    <row r="14" spans="1:10" s="105" customFormat="1" ht="39.75" customHeight="1">
      <c r="A14" s="224" t="s">
        <v>10</v>
      </c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0" s="45" customFormat="1" ht="40.5" customHeight="1">
      <c r="A15" s="247" t="s">
        <v>21</v>
      </c>
      <c r="B15" s="247"/>
      <c r="C15" s="247"/>
      <c r="D15" s="247"/>
      <c r="E15" s="247"/>
      <c r="F15" s="247"/>
      <c r="G15" s="247"/>
      <c r="H15" s="247"/>
      <c r="I15" s="247"/>
      <c r="J15" s="247"/>
    </row>
    <row r="16" spans="1:10" s="45" customFormat="1" ht="18" customHeight="1">
      <c r="A16" s="249" t="s">
        <v>23</v>
      </c>
      <c r="B16" s="249"/>
      <c r="C16" s="249"/>
      <c r="D16" s="249"/>
      <c r="E16" s="249"/>
      <c r="F16" s="249"/>
      <c r="G16" s="249"/>
      <c r="H16" s="249"/>
      <c r="I16" s="249"/>
      <c r="J16" s="249"/>
    </row>
    <row r="17" spans="1:10" s="45" customFormat="1" ht="14.25" thickBot="1">
      <c r="A17" s="226"/>
      <c r="B17" s="226"/>
      <c r="C17" s="226"/>
      <c r="D17" s="226"/>
      <c r="E17" s="226"/>
      <c r="F17" s="226"/>
      <c r="G17" s="226"/>
      <c r="H17" s="226"/>
      <c r="I17" s="226"/>
      <c r="J17" s="56"/>
    </row>
    <row r="18" spans="1:10" s="45" customFormat="1" ht="21.75" customHeight="1">
      <c r="A18" s="227" t="s">
        <v>82</v>
      </c>
      <c r="B18" s="229" t="s">
        <v>39</v>
      </c>
      <c r="C18" s="231" t="s">
        <v>83</v>
      </c>
      <c r="D18" s="220" t="s">
        <v>47</v>
      </c>
      <c r="E18" s="221"/>
      <c r="F18" s="222"/>
      <c r="G18" s="220" t="s">
        <v>48</v>
      </c>
      <c r="H18" s="221"/>
      <c r="I18" s="222"/>
      <c r="J18" s="244" t="s">
        <v>84</v>
      </c>
    </row>
    <row r="19" spans="1:10" s="45" customFormat="1" ht="24" customHeight="1">
      <c r="A19" s="228"/>
      <c r="B19" s="230"/>
      <c r="C19" s="232"/>
      <c r="D19" s="57" t="s">
        <v>40</v>
      </c>
      <c r="E19" s="57" t="s">
        <v>41</v>
      </c>
      <c r="F19" s="57" t="s">
        <v>36</v>
      </c>
      <c r="G19" s="57" t="s">
        <v>40</v>
      </c>
      <c r="H19" s="57" t="s">
        <v>41</v>
      </c>
      <c r="I19" s="57" t="s">
        <v>36</v>
      </c>
      <c r="J19" s="245"/>
    </row>
    <row r="20" spans="1:10" s="45" customFormat="1" ht="15.75" thickBot="1">
      <c r="A20" s="108">
        <v>1</v>
      </c>
      <c r="B20" s="109">
        <v>2</v>
      </c>
      <c r="C20" s="109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1" t="s">
        <v>85</v>
      </c>
    </row>
    <row r="21" spans="1:10" s="60" customFormat="1" ht="30" customHeight="1" hidden="1" outlineLevel="1">
      <c r="A21" s="46">
        <v>1</v>
      </c>
      <c r="B21" s="63" t="s">
        <v>140</v>
      </c>
      <c r="C21" s="154"/>
      <c r="D21" s="154"/>
      <c r="E21" s="154"/>
      <c r="F21" s="154"/>
      <c r="G21" s="154"/>
      <c r="H21" s="154"/>
      <c r="I21" s="154"/>
      <c r="J21" s="156"/>
    </row>
    <row r="22" spans="1:10" s="60" customFormat="1" ht="30" customHeight="1" hidden="1" outlineLevel="1">
      <c r="A22" s="46">
        <v>2</v>
      </c>
      <c r="B22" s="63" t="s">
        <v>75</v>
      </c>
      <c r="C22" s="154"/>
      <c r="D22" s="158" t="s">
        <v>156</v>
      </c>
      <c r="E22" s="158" t="s">
        <v>156</v>
      </c>
      <c r="F22" s="154"/>
      <c r="G22" s="158" t="s">
        <v>156</v>
      </c>
      <c r="H22" s="158" t="s">
        <v>156</v>
      </c>
      <c r="I22" s="154"/>
      <c r="J22" s="156"/>
    </row>
    <row r="23" spans="1:10" s="60" customFormat="1" ht="19.5" customHeight="1" hidden="1" outlineLevel="1">
      <c r="A23" s="42" t="s">
        <v>22</v>
      </c>
      <c r="B23" s="159" t="s">
        <v>6</v>
      </c>
      <c r="C23" s="154"/>
      <c r="D23" s="154"/>
      <c r="E23" s="154"/>
      <c r="F23" s="154"/>
      <c r="G23" s="154"/>
      <c r="H23" s="154"/>
      <c r="I23" s="154"/>
      <c r="J23" s="155"/>
    </row>
    <row r="24" spans="1:10" s="60" customFormat="1" ht="24.75" customHeight="1" collapsed="1">
      <c r="A24" s="246" t="s">
        <v>72</v>
      </c>
      <c r="B24" s="233"/>
      <c r="C24" s="233"/>
      <c r="D24" s="233"/>
      <c r="E24" s="233"/>
      <c r="F24" s="233"/>
      <c r="G24" s="233"/>
      <c r="H24" s="233"/>
      <c r="I24" s="233"/>
      <c r="J24" s="234"/>
    </row>
    <row r="25" spans="1:10" s="45" customFormat="1" ht="24.75" customHeight="1">
      <c r="A25" s="235" t="s">
        <v>141</v>
      </c>
      <c r="B25" s="236"/>
      <c r="C25" s="236"/>
      <c r="D25" s="236"/>
      <c r="E25" s="236"/>
      <c r="F25" s="236"/>
      <c r="G25" s="236"/>
      <c r="H25" s="236"/>
      <c r="I25" s="236"/>
      <c r="J25" s="225"/>
    </row>
    <row r="26" spans="1:10" s="60" customFormat="1" ht="27.75" customHeight="1" outlineLevel="1">
      <c r="A26" s="239">
        <v>1</v>
      </c>
      <c r="B26" s="63" t="s">
        <v>73</v>
      </c>
      <c r="C26" s="175">
        <v>26804</v>
      </c>
      <c r="D26" s="179">
        <v>588</v>
      </c>
      <c r="E26" s="179">
        <v>601</v>
      </c>
      <c r="F26" s="179">
        <f>D26+E26</f>
        <v>1189</v>
      </c>
      <c r="G26" s="179">
        <v>588</v>
      </c>
      <c r="H26" s="179">
        <v>601</v>
      </c>
      <c r="I26" s="179">
        <f>G26+H26</f>
        <v>1189</v>
      </c>
      <c r="J26" s="180">
        <f>(I26/C26)*100</f>
        <v>4.435905088792717</v>
      </c>
    </row>
    <row r="27" spans="1:10" s="60" customFormat="1" ht="19.5" customHeight="1" outlineLevel="1">
      <c r="A27" s="239"/>
      <c r="B27" s="62" t="s">
        <v>86</v>
      </c>
      <c r="C27" s="176">
        <v>7270</v>
      </c>
      <c r="D27" s="179">
        <v>216</v>
      </c>
      <c r="E27" s="179">
        <v>172</v>
      </c>
      <c r="F27" s="179">
        <f aca="true" t="shared" si="0" ref="F27:F43">D27+E27</f>
        <v>388</v>
      </c>
      <c r="G27" s="179">
        <v>216</v>
      </c>
      <c r="H27" s="179">
        <v>172</v>
      </c>
      <c r="I27" s="179">
        <f aca="true" t="shared" si="1" ref="I27:I43">G27+H27</f>
        <v>388</v>
      </c>
      <c r="J27" s="180">
        <f aca="true" t="shared" si="2" ref="J27:J34">(I27/C27)*100</f>
        <v>5.337001375515818</v>
      </c>
    </row>
    <row r="28" spans="1:10" s="60" customFormat="1" ht="19.5" customHeight="1" outlineLevel="1">
      <c r="A28" s="239"/>
      <c r="B28" s="62" t="s">
        <v>87</v>
      </c>
      <c r="C28" s="176">
        <v>1966</v>
      </c>
      <c r="D28" s="179">
        <v>86</v>
      </c>
      <c r="E28" s="179">
        <v>80</v>
      </c>
      <c r="F28" s="179">
        <f t="shared" si="0"/>
        <v>166</v>
      </c>
      <c r="G28" s="179">
        <v>86</v>
      </c>
      <c r="H28" s="179">
        <v>80</v>
      </c>
      <c r="I28" s="179">
        <f t="shared" si="1"/>
        <v>166</v>
      </c>
      <c r="J28" s="180">
        <f t="shared" si="2"/>
        <v>8.44354018311292</v>
      </c>
    </row>
    <row r="29" spans="1:10" s="60" customFormat="1" ht="30.75" customHeight="1" outlineLevel="1">
      <c r="A29" s="239"/>
      <c r="B29" s="62" t="s">
        <v>142</v>
      </c>
      <c r="C29" s="178" t="s">
        <v>164</v>
      </c>
      <c r="D29" s="179" t="s">
        <v>165</v>
      </c>
      <c r="E29" s="179" t="s">
        <v>165</v>
      </c>
      <c r="F29" s="179" t="s">
        <v>165</v>
      </c>
      <c r="G29" s="179" t="s">
        <v>165</v>
      </c>
      <c r="H29" s="179" t="s">
        <v>165</v>
      </c>
      <c r="I29" s="179" t="s">
        <v>165</v>
      </c>
      <c r="J29" s="180" t="s">
        <v>165</v>
      </c>
    </row>
    <row r="30" spans="1:10" s="60" customFormat="1" ht="19.5" customHeight="1" outlineLevel="1">
      <c r="A30" s="239"/>
      <c r="B30" s="63" t="s">
        <v>143</v>
      </c>
      <c r="C30" s="176">
        <v>1011</v>
      </c>
      <c r="D30" s="179">
        <v>23</v>
      </c>
      <c r="E30" s="179">
        <v>13</v>
      </c>
      <c r="F30" s="179">
        <f t="shared" si="0"/>
        <v>36</v>
      </c>
      <c r="G30" s="179">
        <v>23</v>
      </c>
      <c r="H30" s="179">
        <v>13</v>
      </c>
      <c r="I30" s="179">
        <f t="shared" si="1"/>
        <v>36</v>
      </c>
      <c r="J30" s="180">
        <f t="shared" si="2"/>
        <v>3.5608308605341246</v>
      </c>
    </row>
    <row r="31" spans="1:10" s="60" customFormat="1" ht="19.5" customHeight="1" outlineLevel="1">
      <c r="A31" s="239"/>
      <c r="B31" s="63" t="s">
        <v>144</v>
      </c>
      <c r="C31" s="176">
        <v>1614</v>
      </c>
      <c r="D31" s="179">
        <v>126</v>
      </c>
      <c r="E31" s="179">
        <v>144</v>
      </c>
      <c r="F31" s="179">
        <f t="shared" si="0"/>
        <v>270</v>
      </c>
      <c r="G31" s="179">
        <v>126</v>
      </c>
      <c r="H31" s="179">
        <v>144</v>
      </c>
      <c r="I31" s="179">
        <f t="shared" si="1"/>
        <v>270</v>
      </c>
      <c r="J31" s="180">
        <f t="shared" si="2"/>
        <v>16.728624535315987</v>
      </c>
    </row>
    <row r="32" spans="1:10" s="60" customFormat="1" ht="19.5" customHeight="1" outlineLevel="1">
      <c r="A32" s="239"/>
      <c r="B32" s="63" t="s">
        <v>145</v>
      </c>
      <c r="C32" s="176">
        <v>4024</v>
      </c>
      <c r="D32" s="179">
        <v>209</v>
      </c>
      <c r="E32" s="179">
        <v>256</v>
      </c>
      <c r="F32" s="179">
        <f t="shared" si="0"/>
        <v>465</v>
      </c>
      <c r="G32" s="179">
        <v>209</v>
      </c>
      <c r="H32" s="179">
        <v>256</v>
      </c>
      <c r="I32" s="179">
        <f t="shared" si="1"/>
        <v>465</v>
      </c>
      <c r="J32" s="180">
        <f t="shared" si="2"/>
        <v>11.555666003976144</v>
      </c>
    </row>
    <row r="33" spans="1:10" s="60" customFormat="1" ht="19.5" customHeight="1" outlineLevel="1">
      <c r="A33" s="239"/>
      <c r="B33" s="62" t="s">
        <v>88</v>
      </c>
      <c r="C33" s="176">
        <v>4364</v>
      </c>
      <c r="D33" s="179">
        <v>22</v>
      </c>
      <c r="E33" s="179">
        <v>57</v>
      </c>
      <c r="F33" s="179">
        <f t="shared" si="0"/>
        <v>79</v>
      </c>
      <c r="G33" s="179">
        <v>22</v>
      </c>
      <c r="H33" s="179">
        <v>57</v>
      </c>
      <c r="I33" s="179">
        <f t="shared" si="1"/>
        <v>79</v>
      </c>
      <c r="J33" s="180">
        <f t="shared" si="2"/>
        <v>1.8102658111824015</v>
      </c>
    </row>
    <row r="34" spans="1:10" s="60" customFormat="1" ht="19.5" customHeight="1" outlineLevel="1">
      <c r="A34" s="239"/>
      <c r="B34" s="62" t="s">
        <v>89</v>
      </c>
      <c r="C34" s="175">
        <v>9378</v>
      </c>
      <c r="D34" s="179">
        <v>56</v>
      </c>
      <c r="E34" s="179">
        <v>111</v>
      </c>
      <c r="F34" s="179">
        <f t="shared" si="0"/>
        <v>167</v>
      </c>
      <c r="G34" s="179">
        <v>56</v>
      </c>
      <c r="H34" s="179">
        <v>111</v>
      </c>
      <c r="I34" s="179">
        <f t="shared" si="1"/>
        <v>167</v>
      </c>
      <c r="J34" s="180">
        <f t="shared" si="2"/>
        <v>1.780763489016848</v>
      </c>
    </row>
    <row r="35" spans="1:10" s="60" customFormat="1" ht="45" customHeight="1" outlineLevel="1">
      <c r="A35" s="46">
        <v>2</v>
      </c>
      <c r="B35" s="63" t="s">
        <v>146</v>
      </c>
      <c r="C35" s="178" t="s">
        <v>164</v>
      </c>
      <c r="D35" s="179">
        <v>346</v>
      </c>
      <c r="E35" s="179">
        <v>251</v>
      </c>
      <c r="F35" s="179">
        <f t="shared" si="0"/>
        <v>597</v>
      </c>
      <c r="G35" s="179">
        <v>346</v>
      </c>
      <c r="H35" s="179">
        <v>251</v>
      </c>
      <c r="I35" s="179">
        <f t="shared" si="1"/>
        <v>597</v>
      </c>
      <c r="J35" s="181" t="s">
        <v>165</v>
      </c>
    </row>
    <row r="36" spans="1:10" s="60" customFormat="1" ht="45" customHeight="1" outlineLevel="1">
      <c r="A36" s="46">
        <v>3</v>
      </c>
      <c r="B36" s="58" t="s">
        <v>90</v>
      </c>
      <c r="C36" s="177">
        <v>133</v>
      </c>
      <c r="D36" s="179">
        <v>0</v>
      </c>
      <c r="E36" s="179">
        <v>0</v>
      </c>
      <c r="F36" s="179">
        <f t="shared" si="0"/>
        <v>0</v>
      </c>
      <c r="G36" s="179">
        <v>0</v>
      </c>
      <c r="H36" s="179">
        <v>0</v>
      </c>
      <c r="I36" s="179">
        <f t="shared" si="1"/>
        <v>0</v>
      </c>
      <c r="J36" s="182">
        <v>0</v>
      </c>
    </row>
    <row r="37" spans="1:10" s="60" customFormat="1" ht="24.75" customHeight="1" outlineLevel="1">
      <c r="A37" s="239">
        <v>4</v>
      </c>
      <c r="B37" s="58" t="s">
        <v>74</v>
      </c>
      <c r="C37" s="178" t="s">
        <v>164</v>
      </c>
      <c r="D37" s="179">
        <v>146</v>
      </c>
      <c r="E37" s="179">
        <v>247</v>
      </c>
      <c r="F37" s="179">
        <f t="shared" si="0"/>
        <v>393</v>
      </c>
      <c r="G37" s="179">
        <v>146</v>
      </c>
      <c r="H37" s="179">
        <v>247</v>
      </c>
      <c r="I37" s="179">
        <f t="shared" si="1"/>
        <v>393</v>
      </c>
      <c r="J37" s="182" t="s">
        <v>165</v>
      </c>
    </row>
    <row r="38" spans="1:10" s="60" customFormat="1" ht="24.75" customHeight="1" outlineLevel="1">
      <c r="A38" s="239"/>
      <c r="B38" s="61" t="s">
        <v>86</v>
      </c>
      <c r="C38" s="178" t="s">
        <v>164</v>
      </c>
      <c r="D38" s="179">
        <v>26</v>
      </c>
      <c r="E38" s="179">
        <v>36</v>
      </c>
      <c r="F38" s="179">
        <f t="shared" si="0"/>
        <v>62</v>
      </c>
      <c r="G38" s="179">
        <v>26</v>
      </c>
      <c r="H38" s="179">
        <v>36</v>
      </c>
      <c r="I38" s="179">
        <f t="shared" si="1"/>
        <v>62</v>
      </c>
      <c r="J38" s="182" t="s">
        <v>165</v>
      </c>
    </row>
    <row r="39" spans="1:10" s="60" customFormat="1" ht="24.75" customHeight="1" outlineLevel="1">
      <c r="A39" s="239"/>
      <c r="B39" s="61" t="s">
        <v>142</v>
      </c>
      <c r="C39" s="178" t="s">
        <v>164</v>
      </c>
      <c r="D39" s="179" t="s">
        <v>165</v>
      </c>
      <c r="E39" s="179" t="s">
        <v>165</v>
      </c>
      <c r="F39" s="179" t="s">
        <v>165</v>
      </c>
      <c r="G39" s="179" t="s">
        <v>165</v>
      </c>
      <c r="H39" s="179" t="s">
        <v>165</v>
      </c>
      <c r="I39" s="179" t="s">
        <v>165</v>
      </c>
      <c r="J39" s="182" t="s">
        <v>165</v>
      </c>
    </row>
    <row r="40" spans="1:10" s="60" customFormat="1" ht="25.5" customHeight="1" outlineLevel="1">
      <c r="A40" s="239"/>
      <c r="B40" s="58" t="s">
        <v>143</v>
      </c>
      <c r="C40" s="178" t="s">
        <v>164</v>
      </c>
      <c r="D40" s="179">
        <v>1</v>
      </c>
      <c r="E40" s="179">
        <v>2</v>
      </c>
      <c r="F40" s="179">
        <f t="shared" si="0"/>
        <v>3</v>
      </c>
      <c r="G40" s="179">
        <v>1</v>
      </c>
      <c r="H40" s="179">
        <v>2</v>
      </c>
      <c r="I40" s="179">
        <f t="shared" si="1"/>
        <v>3</v>
      </c>
      <c r="J40" s="182" t="s">
        <v>165</v>
      </c>
    </row>
    <row r="41" spans="1:10" s="60" customFormat="1" ht="25.5" customHeight="1" outlineLevel="1">
      <c r="A41" s="239"/>
      <c r="B41" s="58" t="s">
        <v>144</v>
      </c>
      <c r="C41" s="178" t="s">
        <v>164</v>
      </c>
      <c r="D41" s="179">
        <v>31</v>
      </c>
      <c r="E41" s="179">
        <v>59</v>
      </c>
      <c r="F41" s="179">
        <f t="shared" si="0"/>
        <v>90</v>
      </c>
      <c r="G41" s="179">
        <v>31</v>
      </c>
      <c r="H41" s="179">
        <v>59</v>
      </c>
      <c r="I41" s="179">
        <f t="shared" si="1"/>
        <v>90</v>
      </c>
      <c r="J41" s="182" t="s">
        <v>165</v>
      </c>
    </row>
    <row r="42" spans="1:10" s="60" customFormat="1" ht="26.25" customHeight="1" outlineLevel="1">
      <c r="A42" s="239"/>
      <c r="B42" s="58" t="s">
        <v>147</v>
      </c>
      <c r="C42" s="178" t="s">
        <v>164</v>
      </c>
      <c r="D42" s="179">
        <v>41</v>
      </c>
      <c r="E42" s="179">
        <v>95</v>
      </c>
      <c r="F42" s="179">
        <f t="shared" si="0"/>
        <v>136</v>
      </c>
      <c r="G42" s="179">
        <v>41</v>
      </c>
      <c r="H42" s="179">
        <v>95</v>
      </c>
      <c r="I42" s="179">
        <f t="shared" si="1"/>
        <v>136</v>
      </c>
      <c r="J42" s="182" t="s">
        <v>165</v>
      </c>
    </row>
    <row r="43" spans="1:10" s="60" customFormat="1" ht="24.75" customHeight="1" outlineLevel="1">
      <c r="A43" s="239"/>
      <c r="B43" s="61" t="s">
        <v>88</v>
      </c>
      <c r="C43" s="178" t="s">
        <v>164</v>
      </c>
      <c r="D43" s="179">
        <v>5</v>
      </c>
      <c r="E43" s="179">
        <v>21</v>
      </c>
      <c r="F43" s="179">
        <f t="shared" si="0"/>
        <v>26</v>
      </c>
      <c r="G43" s="179">
        <v>5</v>
      </c>
      <c r="H43" s="179">
        <v>21</v>
      </c>
      <c r="I43" s="179">
        <f t="shared" si="1"/>
        <v>26</v>
      </c>
      <c r="J43" s="182" t="s">
        <v>165</v>
      </c>
    </row>
    <row r="44" spans="1:10" s="60" customFormat="1" ht="39.75" customHeight="1" outlineLevel="1">
      <c r="A44" s="239">
        <v>5</v>
      </c>
      <c r="B44" s="63" t="s">
        <v>76</v>
      </c>
      <c r="C44" s="178" t="s">
        <v>164</v>
      </c>
      <c r="D44" s="102" t="s">
        <v>156</v>
      </c>
      <c r="E44" s="102" t="s">
        <v>156</v>
      </c>
      <c r="F44" s="179">
        <v>393</v>
      </c>
      <c r="G44" s="102" t="s">
        <v>156</v>
      </c>
      <c r="H44" s="102" t="s">
        <v>156</v>
      </c>
      <c r="I44" s="179">
        <v>393</v>
      </c>
      <c r="J44" s="182" t="s">
        <v>165</v>
      </c>
    </row>
    <row r="45" spans="1:10" s="60" customFormat="1" ht="28.5" customHeight="1" outlineLevel="1">
      <c r="A45" s="239"/>
      <c r="B45" s="62" t="s">
        <v>91</v>
      </c>
      <c r="C45" s="178" t="s">
        <v>164</v>
      </c>
      <c r="D45" s="102" t="s">
        <v>156</v>
      </c>
      <c r="E45" s="102" t="s">
        <v>156</v>
      </c>
      <c r="F45" s="179">
        <v>62</v>
      </c>
      <c r="G45" s="102" t="s">
        <v>156</v>
      </c>
      <c r="H45" s="102" t="s">
        <v>156</v>
      </c>
      <c r="I45" s="179">
        <v>62</v>
      </c>
      <c r="J45" s="182" t="s">
        <v>165</v>
      </c>
    </row>
    <row r="46" spans="1:10" s="60" customFormat="1" ht="38.25" customHeight="1" outlineLevel="1">
      <c r="A46" s="239"/>
      <c r="B46" s="62" t="s">
        <v>148</v>
      </c>
      <c r="C46" s="178" t="s">
        <v>164</v>
      </c>
      <c r="D46" s="102" t="s">
        <v>156</v>
      </c>
      <c r="E46" s="102" t="s">
        <v>156</v>
      </c>
      <c r="F46" s="179" t="s">
        <v>165</v>
      </c>
      <c r="G46" s="102" t="s">
        <v>156</v>
      </c>
      <c r="H46" s="102" t="s">
        <v>156</v>
      </c>
      <c r="I46" s="179" t="s">
        <v>165</v>
      </c>
      <c r="J46" s="182" t="s">
        <v>165</v>
      </c>
    </row>
    <row r="47" spans="1:10" s="60" customFormat="1" ht="30" customHeight="1" outlineLevel="1">
      <c r="A47" s="239"/>
      <c r="B47" s="58" t="s">
        <v>149</v>
      </c>
      <c r="C47" s="178" t="s">
        <v>164</v>
      </c>
      <c r="D47" s="102" t="s">
        <v>156</v>
      </c>
      <c r="E47" s="102" t="s">
        <v>156</v>
      </c>
      <c r="F47" s="179">
        <v>3</v>
      </c>
      <c r="G47" s="102" t="s">
        <v>156</v>
      </c>
      <c r="H47" s="102" t="s">
        <v>156</v>
      </c>
      <c r="I47" s="179">
        <v>3</v>
      </c>
      <c r="J47" s="182" t="s">
        <v>165</v>
      </c>
    </row>
    <row r="48" spans="1:10" s="60" customFormat="1" ht="30.75" customHeight="1" outlineLevel="1">
      <c r="A48" s="239"/>
      <c r="B48" s="63" t="s">
        <v>150</v>
      </c>
      <c r="C48" s="178" t="s">
        <v>164</v>
      </c>
      <c r="D48" s="102" t="s">
        <v>156</v>
      </c>
      <c r="E48" s="102" t="s">
        <v>156</v>
      </c>
      <c r="F48" s="179">
        <v>90</v>
      </c>
      <c r="G48" s="102" t="s">
        <v>156</v>
      </c>
      <c r="H48" s="102" t="s">
        <v>156</v>
      </c>
      <c r="I48" s="179">
        <v>90</v>
      </c>
      <c r="J48" s="182" t="s">
        <v>165</v>
      </c>
    </row>
    <row r="49" spans="1:10" s="60" customFormat="1" ht="28.5" customHeight="1" outlineLevel="1">
      <c r="A49" s="239"/>
      <c r="B49" s="59" t="s">
        <v>151</v>
      </c>
      <c r="C49" s="178" t="s">
        <v>164</v>
      </c>
      <c r="D49" s="102" t="s">
        <v>156</v>
      </c>
      <c r="E49" s="102" t="s">
        <v>156</v>
      </c>
      <c r="F49" s="179">
        <v>136</v>
      </c>
      <c r="G49" s="102" t="s">
        <v>156</v>
      </c>
      <c r="H49" s="102" t="s">
        <v>156</v>
      </c>
      <c r="I49" s="179">
        <v>136</v>
      </c>
      <c r="J49" s="182" t="s">
        <v>165</v>
      </c>
    </row>
    <row r="50" spans="1:10" s="60" customFormat="1" ht="27" customHeight="1" outlineLevel="1">
      <c r="A50" s="239"/>
      <c r="B50" s="64" t="s">
        <v>92</v>
      </c>
      <c r="C50" s="178" t="s">
        <v>164</v>
      </c>
      <c r="D50" s="102" t="s">
        <v>156</v>
      </c>
      <c r="E50" s="102" t="s">
        <v>156</v>
      </c>
      <c r="F50" s="179">
        <v>26</v>
      </c>
      <c r="G50" s="102" t="s">
        <v>156</v>
      </c>
      <c r="H50" s="102" t="s">
        <v>156</v>
      </c>
      <c r="I50" s="179">
        <v>26</v>
      </c>
      <c r="J50" s="182" t="s">
        <v>165</v>
      </c>
    </row>
    <row r="51" spans="1:10" s="60" customFormat="1" ht="24.75" customHeight="1" outlineLevel="1">
      <c r="A51" s="42" t="s">
        <v>22</v>
      </c>
      <c r="B51" s="159" t="s">
        <v>6</v>
      </c>
      <c r="C51" s="178" t="s">
        <v>164</v>
      </c>
      <c r="D51" s="179" t="s">
        <v>165</v>
      </c>
      <c r="E51" s="179" t="s">
        <v>165</v>
      </c>
      <c r="F51" s="179" t="s">
        <v>165</v>
      </c>
      <c r="G51" s="179" t="s">
        <v>165</v>
      </c>
      <c r="H51" s="179" t="s">
        <v>165</v>
      </c>
      <c r="I51" s="179" t="s">
        <v>165</v>
      </c>
      <c r="J51" s="183" t="s">
        <v>165</v>
      </c>
    </row>
    <row r="52" spans="1:10" s="60" customFormat="1" ht="19.5" customHeight="1" hidden="1" outlineLevel="1">
      <c r="A52" s="103">
        <v>1</v>
      </c>
      <c r="B52" s="104" t="s">
        <v>152</v>
      </c>
      <c r="C52" s="162"/>
      <c r="D52" s="161" t="s">
        <v>156</v>
      </c>
      <c r="E52" s="161" t="s">
        <v>156</v>
      </c>
      <c r="F52" s="162"/>
      <c r="G52" s="161" t="s">
        <v>156</v>
      </c>
      <c r="H52" s="161" t="s">
        <v>156</v>
      </c>
      <c r="I52" s="162"/>
      <c r="J52" s="160"/>
    </row>
    <row r="53" spans="1:10" s="60" customFormat="1" ht="19.5" customHeight="1" hidden="1" outlineLevel="1">
      <c r="A53" s="46">
        <v>2</v>
      </c>
      <c r="B53" s="63" t="s">
        <v>153</v>
      </c>
      <c r="C53" s="153" t="s">
        <v>139</v>
      </c>
      <c r="D53" s="158" t="s">
        <v>156</v>
      </c>
      <c r="E53" s="158" t="s">
        <v>156</v>
      </c>
      <c r="F53" s="162"/>
      <c r="G53" s="158" t="s">
        <v>156</v>
      </c>
      <c r="H53" s="158" t="s">
        <v>156</v>
      </c>
      <c r="I53" s="162"/>
      <c r="J53" s="158" t="s">
        <v>156</v>
      </c>
    </row>
    <row r="54" spans="1:10" s="60" customFormat="1" ht="19.5" customHeight="1" hidden="1" outlineLevel="1">
      <c r="A54" s="42" t="s">
        <v>22</v>
      </c>
      <c r="B54" s="159" t="s">
        <v>6</v>
      </c>
      <c r="C54" s="157"/>
      <c r="D54" s="157"/>
      <c r="E54" s="157"/>
      <c r="F54" s="157"/>
      <c r="G54" s="157"/>
      <c r="H54" s="157"/>
      <c r="I54" s="157"/>
      <c r="J54" s="155"/>
    </row>
    <row r="55" spans="1:10" s="45" customFormat="1" ht="60.75" customHeight="1" collapsed="1">
      <c r="A55" s="240" t="s">
        <v>42</v>
      </c>
      <c r="B55" s="240"/>
      <c r="C55" s="241" t="s">
        <v>176</v>
      </c>
      <c r="D55" s="242"/>
      <c r="E55" s="242"/>
      <c r="F55" s="242"/>
      <c r="G55" s="242"/>
      <c r="H55" s="242"/>
      <c r="I55" s="242"/>
      <c r="J55" s="243"/>
    </row>
    <row r="56" spans="1:2" s="45" customFormat="1" ht="14.25" customHeight="1">
      <c r="A56" s="238" t="s">
        <v>37</v>
      </c>
      <c r="B56" s="238"/>
    </row>
    <row r="57" s="45" customFormat="1" ht="12.75">
      <c r="A57" s="4" t="s">
        <v>38</v>
      </c>
    </row>
  </sheetData>
  <mergeCells count="30">
    <mergeCell ref="A16:J16"/>
    <mergeCell ref="A1:G1"/>
    <mergeCell ref="A3:B3"/>
    <mergeCell ref="C3:J3"/>
    <mergeCell ref="A5:B5"/>
    <mergeCell ref="C5:J5"/>
    <mergeCell ref="A7:B7"/>
    <mergeCell ref="C7:J7"/>
    <mergeCell ref="A9:J9"/>
    <mergeCell ref="A10:J10"/>
    <mergeCell ref="A11:J11"/>
    <mergeCell ref="A12:I12"/>
    <mergeCell ref="A14:J14"/>
    <mergeCell ref="A15:J15"/>
    <mergeCell ref="A13:J13"/>
    <mergeCell ref="A17:I17"/>
    <mergeCell ref="A18:A19"/>
    <mergeCell ref="B18:B19"/>
    <mergeCell ref="C18:C19"/>
    <mergeCell ref="D18:F18"/>
    <mergeCell ref="G18:I18"/>
    <mergeCell ref="C55:J55"/>
    <mergeCell ref="J18:J19"/>
    <mergeCell ref="A24:J24"/>
    <mergeCell ref="A25:J25"/>
    <mergeCell ref="A26:A34"/>
    <mergeCell ref="A56:B56"/>
    <mergeCell ref="A37:A43"/>
    <mergeCell ref="A44:A50"/>
    <mergeCell ref="A55:B55"/>
  </mergeCells>
  <printOptions/>
  <pageMargins left="0.75" right="0.75" top="1" bottom="1" header="0.5" footer="0.5"/>
  <pageSetup fitToHeight="1" fitToWidth="1" horizontalDpi="600" verticalDpi="600" orientation="portrait" paperSize="9" scale="53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workbookViewId="0" topLeftCell="A24">
      <selection activeCell="C32" sqref="C32"/>
    </sheetView>
  </sheetViews>
  <sheetFormatPr defaultColWidth="9.140625" defaultRowHeight="12.75"/>
  <cols>
    <col min="1" max="1" width="18.421875" style="4" customWidth="1"/>
    <col min="2" max="3" width="14.28125" style="4" bestFit="1" customWidth="1"/>
    <col min="4" max="4" width="13.140625" style="4" bestFit="1" customWidth="1"/>
    <col min="5" max="5" width="14.00390625" style="4" customWidth="1"/>
    <col min="6" max="6" width="14.28125" style="4" bestFit="1" customWidth="1"/>
    <col min="7" max="7" width="11.28125" style="4" customWidth="1"/>
    <col min="8" max="8" width="13.28125" style="4" customWidth="1"/>
    <col min="9" max="9" width="11.28125" style="4" bestFit="1" customWidth="1"/>
    <col min="10" max="11" width="9.28125" style="4" customWidth="1"/>
    <col min="12" max="16384" width="9.140625" style="4" customWidth="1"/>
  </cols>
  <sheetData>
    <row r="1" spans="1:11" ht="38.25" customHeight="1">
      <c r="A1" s="344" t="s">
        <v>159</v>
      </c>
      <c r="B1" s="344"/>
      <c r="C1" s="344"/>
      <c r="D1" s="344"/>
      <c r="E1" s="344"/>
      <c r="F1" s="344"/>
      <c r="G1" s="344"/>
      <c r="H1" s="344"/>
      <c r="I1" s="344"/>
      <c r="J1" s="1"/>
      <c r="K1" s="1"/>
    </row>
    <row r="2" spans="3:11" ht="15" customHeight="1">
      <c r="C2" s="25"/>
      <c r="D2" s="25"/>
      <c r="E2" s="25"/>
      <c r="F2" s="25"/>
      <c r="G2" s="25"/>
      <c r="H2" s="25"/>
      <c r="I2" s="25"/>
      <c r="J2" s="25"/>
      <c r="K2" s="25"/>
    </row>
    <row r="3" spans="1:11" ht="27" customHeight="1">
      <c r="A3" s="345" t="s">
        <v>155</v>
      </c>
      <c r="B3" s="345"/>
      <c r="C3" s="346" t="s">
        <v>162</v>
      </c>
      <c r="D3" s="346"/>
      <c r="E3" s="346"/>
      <c r="F3" s="346"/>
      <c r="G3" s="346"/>
      <c r="H3" s="346"/>
      <c r="I3" s="346"/>
      <c r="J3" s="37"/>
      <c r="K3" s="37"/>
    </row>
    <row r="4" spans="1:11" ht="15" customHeight="1">
      <c r="A4" s="100"/>
      <c r="B4" s="94"/>
      <c r="C4" s="174"/>
      <c r="D4" s="174"/>
      <c r="E4" s="174"/>
      <c r="F4" s="174"/>
      <c r="G4" s="174"/>
      <c r="H4" s="174"/>
      <c r="I4" s="174"/>
      <c r="J4" s="7"/>
      <c r="K4" s="7"/>
    </row>
    <row r="5" spans="1:14" ht="15" customHeight="1">
      <c r="A5" s="305" t="s">
        <v>33</v>
      </c>
      <c r="B5" s="307"/>
      <c r="C5" s="340" t="s">
        <v>161</v>
      </c>
      <c r="D5" s="340"/>
      <c r="E5" s="340"/>
      <c r="F5" s="340"/>
      <c r="G5" s="340"/>
      <c r="H5" s="340"/>
      <c r="I5" s="340"/>
      <c r="J5" s="5"/>
      <c r="K5" s="5"/>
      <c r="L5" s="7"/>
      <c r="M5" s="7"/>
      <c r="N5" s="7"/>
    </row>
    <row r="6" spans="1:14" ht="15" customHeight="1">
      <c r="A6" s="94"/>
      <c r="B6" s="96"/>
      <c r="C6" s="174"/>
      <c r="D6" s="174"/>
      <c r="E6" s="174"/>
      <c r="F6" s="174"/>
      <c r="G6" s="174"/>
      <c r="H6" s="174"/>
      <c r="I6" s="174"/>
      <c r="J6" s="5"/>
      <c r="K6" s="5"/>
      <c r="L6" s="7"/>
      <c r="M6" s="7"/>
      <c r="N6" s="7"/>
    </row>
    <row r="7" spans="1:14" ht="15" customHeight="1">
      <c r="A7" s="307" t="s">
        <v>34</v>
      </c>
      <c r="B7" s="307"/>
      <c r="C7" s="340" t="s">
        <v>163</v>
      </c>
      <c r="D7" s="340"/>
      <c r="E7" s="340"/>
      <c r="F7" s="340"/>
      <c r="G7" s="340"/>
      <c r="H7" s="340"/>
      <c r="I7" s="340"/>
      <c r="J7" s="5"/>
      <c r="K7" s="5"/>
      <c r="L7" s="7"/>
      <c r="M7" s="7"/>
      <c r="N7" s="7"/>
    </row>
    <row r="8" spans="1:14" ht="15" customHeight="1">
      <c r="A8" s="96"/>
      <c r="B8" s="96"/>
      <c r="C8" s="5"/>
      <c r="D8" s="5"/>
      <c r="E8" s="5"/>
      <c r="F8" s="5"/>
      <c r="G8" s="5"/>
      <c r="H8" s="5"/>
      <c r="I8" s="5"/>
      <c r="J8" s="5"/>
      <c r="K8" s="5"/>
      <c r="L8" s="7"/>
      <c r="M8" s="7"/>
      <c r="N8" s="7"/>
    </row>
    <row r="9" spans="1:14" ht="90" customHeight="1">
      <c r="A9" s="341" t="s">
        <v>9</v>
      </c>
      <c r="B9" s="342"/>
      <c r="C9" s="342"/>
      <c r="D9" s="342"/>
      <c r="E9" s="342"/>
      <c r="F9" s="342"/>
      <c r="G9" s="342"/>
      <c r="H9" s="342"/>
      <c r="I9" s="342"/>
      <c r="J9" s="5"/>
      <c r="K9" s="5"/>
      <c r="L9" s="7"/>
      <c r="M9" s="7"/>
      <c r="N9" s="7"/>
    </row>
    <row r="10" ht="12.75">
      <c r="I10" s="7"/>
    </row>
    <row r="11" spans="1:9" ht="32.25" customHeight="1">
      <c r="A11" s="285" t="s">
        <v>133</v>
      </c>
      <c r="B11" s="285" t="s">
        <v>36</v>
      </c>
      <c r="C11" s="285" t="s">
        <v>66</v>
      </c>
      <c r="D11" s="285"/>
      <c r="E11" s="285"/>
      <c r="F11" s="285"/>
      <c r="G11" s="285"/>
      <c r="H11" s="343"/>
      <c r="I11" s="274" t="s">
        <v>160</v>
      </c>
    </row>
    <row r="12" spans="1:9" ht="39.75" customHeight="1">
      <c r="A12" s="285"/>
      <c r="B12" s="285"/>
      <c r="C12" s="70" t="s">
        <v>36</v>
      </c>
      <c r="D12" s="70" t="s">
        <v>62</v>
      </c>
      <c r="E12" s="70" t="s">
        <v>68</v>
      </c>
      <c r="F12" s="70" t="s">
        <v>63</v>
      </c>
      <c r="G12" s="70" t="s">
        <v>64</v>
      </c>
      <c r="H12" s="73" t="s">
        <v>67</v>
      </c>
      <c r="I12" s="274"/>
    </row>
    <row r="13" spans="1:9" ht="13.5" customHeight="1">
      <c r="A13" s="49">
        <v>1</v>
      </c>
      <c r="B13" s="71" t="s">
        <v>100</v>
      </c>
      <c r="C13" s="72" t="s">
        <v>101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9" ht="28.5">
      <c r="A14" s="207" t="s">
        <v>170</v>
      </c>
      <c r="B14" s="210">
        <f>C14+I14</f>
        <v>4767251</v>
      </c>
      <c r="C14" s="210">
        <f>C15+C16+C17+C18</f>
        <v>4767251</v>
      </c>
      <c r="D14" s="210">
        <f aca="true" t="shared" si="0" ref="D14:I14">D15+D16+D17+D18</f>
        <v>4767251</v>
      </c>
      <c r="E14" s="210">
        <f t="shared" si="0"/>
        <v>0</v>
      </c>
      <c r="F14" s="210">
        <f t="shared" si="0"/>
        <v>0</v>
      </c>
      <c r="G14" s="210">
        <f t="shared" si="0"/>
        <v>0</v>
      </c>
      <c r="H14" s="210">
        <f t="shared" si="0"/>
        <v>0</v>
      </c>
      <c r="I14" s="210">
        <f t="shared" si="0"/>
        <v>0</v>
      </c>
    </row>
    <row r="15" spans="1:9" ht="12.75" customHeight="1">
      <c r="A15" s="38" t="s">
        <v>96</v>
      </c>
      <c r="B15" s="209">
        <f aca="true" t="shared" si="1" ref="B15:B33">C15+I15</f>
        <v>662444.54</v>
      </c>
      <c r="C15" s="211">
        <f aca="true" t="shared" si="2" ref="C15:C28">D15+E15+F15+G15+H15</f>
        <v>662444.54</v>
      </c>
      <c r="D15" s="211">
        <v>662444.54</v>
      </c>
      <c r="E15" s="211">
        <v>0</v>
      </c>
      <c r="F15" s="211">
        <v>0</v>
      </c>
      <c r="G15" s="211">
        <v>0</v>
      </c>
      <c r="H15" s="212">
        <v>0</v>
      </c>
      <c r="I15" s="213">
        <v>0</v>
      </c>
    </row>
    <row r="16" spans="1:9" ht="12.75" customHeight="1">
      <c r="A16" s="38" t="s">
        <v>97</v>
      </c>
      <c r="B16" s="209">
        <f t="shared" si="1"/>
        <v>1527408.85</v>
      </c>
      <c r="C16" s="211">
        <f t="shared" si="2"/>
        <v>1527408.85</v>
      </c>
      <c r="D16" s="211">
        <v>1527408.85</v>
      </c>
      <c r="E16" s="211">
        <v>0</v>
      </c>
      <c r="F16" s="211">
        <v>0</v>
      </c>
      <c r="G16" s="211">
        <v>0</v>
      </c>
      <c r="H16" s="212">
        <v>0</v>
      </c>
      <c r="I16" s="213">
        <v>0</v>
      </c>
    </row>
    <row r="17" spans="1:9" ht="12.75" customHeight="1">
      <c r="A17" s="38" t="s">
        <v>98</v>
      </c>
      <c r="B17" s="209">
        <f t="shared" si="1"/>
        <v>1550670.84</v>
      </c>
      <c r="C17" s="211">
        <f t="shared" si="2"/>
        <v>1550670.84</v>
      </c>
      <c r="D17" s="211">
        <v>1550670.84</v>
      </c>
      <c r="E17" s="211">
        <v>0</v>
      </c>
      <c r="F17" s="211">
        <v>0</v>
      </c>
      <c r="G17" s="211">
        <v>0</v>
      </c>
      <c r="H17" s="212">
        <v>0</v>
      </c>
      <c r="I17" s="213">
        <v>0</v>
      </c>
    </row>
    <row r="18" spans="1:9" ht="12.75" customHeight="1">
      <c r="A18" s="38" t="s">
        <v>99</v>
      </c>
      <c r="B18" s="209">
        <f t="shared" si="1"/>
        <v>1026726.77</v>
      </c>
      <c r="C18" s="211">
        <f t="shared" si="2"/>
        <v>1026726.77</v>
      </c>
      <c r="D18" s="211">
        <v>1026726.77</v>
      </c>
      <c r="E18" s="211">
        <v>0</v>
      </c>
      <c r="F18" s="211">
        <v>0</v>
      </c>
      <c r="G18" s="211">
        <v>0</v>
      </c>
      <c r="H18" s="212">
        <v>0</v>
      </c>
      <c r="I18" s="213">
        <v>0</v>
      </c>
    </row>
    <row r="19" spans="1:9" ht="28.5">
      <c r="A19" s="207" t="s">
        <v>171</v>
      </c>
      <c r="B19" s="210">
        <f t="shared" si="1"/>
        <v>1324236</v>
      </c>
      <c r="C19" s="210">
        <f>C20+C21+C22+C23</f>
        <v>1324236</v>
      </c>
      <c r="D19" s="210">
        <f aca="true" t="shared" si="3" ref="D19:I19">D20+D21+D22+D23</f>
        <v>1125601</v>
      </c>
      <c r="E19" s="210">
        <f t="shared" si="3"/>
        <v>84749</v>
      </c>
      <c r="F19" s="210">
        <f t="shared" si="3"/>
        <v>113886</v>
      </c>
      <c r="G19" s="210">
        <f t="shared" si="3"/>
        <v>0</v>
      </c>
      <c r="H19" s="210">
        <f t="shared" si="3"/>
        <v>0</v>
      </c>
      <c r="I19" s="210">
        <f t="shared" si="3"/>
        <v>0</v>
      </c>
    </row>
    <row r="20" spans="1:9" ht="12.75" customHeight="1">
      <c r="A20" s="38" t="s">
        <v>96</v>
      </c>
      <c r="B20" s="209">
        <f t="shared" si="1"/>
        <v>265611.94</v>
      </c>
      <c r="C20" s="211">
        <f t="shared" si="2"/>
        <v>265611.94</v>
      </c>
      <c r="D20" s="211">
        <v>207760.99</v>
      </c>
      <c r="E20" s="211">
        <v>21187.25</v>
      </c>
      <c r="F20" s="211">
        <v>36663.7</v>
      </c>
      <c r="G20" s="211">
        <v>0</v>
      </c>
      <c r="H20" s="212">
        <v>0</v>
      </c>
      <c r="I20" s="213">
        <v>0</v>
      </c>
    </row>
    <row r="21" spans="1:9" ht="12.75" customHeight="1">
      <c r="A21" s="38" t="s">
        <v>97</v>
      </c>
      <c r="B21" s="209">
        <f t="shared" si="1"/>
        <v>345353.07</v>
      </c>
      <c r="C21" s="211">
        <f t="shared" si="2"/>
        <v>345353.07</v>
      </c>
      <c r="D21" s="211">
        <v>299553.3</v>
      </c>
      <c r="E21" s="211">
        <v>21187.25</v>
      </c>
      <c r="F21" s="211">
        <v>24612.52</v>
      </c>
      <c r="G21" s="211">
        <v>0</v>
      </c>
      <c r="H21" s="212">
        <v>0</v>
      </c>
      <c r="I21" s="213">
        <v>0</v>
      </c>
    </row>
    <row r="22" spans="1:9" ht="12.75" customHeight="1">
      <c r="A22" s="38" t="s">
        <v>98</v>
      </c>
      <c r="B22" s="209">
        <f t="shared" si="1"/>
        <v>385135.18000000005</v>
      </c>
      <c r="C22" s="211">
        <f t="shared" si="2"/>
        <v>385135.18000000005</v>
      </c>
      <c r="D22" s="211">
        <v>333368.09</v>
      </c>
      <c r="E22" s="211">
        <v>21187.25</v>
      </c>
      <c r="F22" s="211">
        <v>30579.84</v>
      </c>
      <c r="G22" s="211">
        <v>0</v>
      </c>
      <c r="H22" s="212">
        <v>0</v>
      </c>
      <c r="I22" s="213">
        <v>0</v>
      </c>
    </row>
    <row r="23" spans="1:9" ht="12.75" customHeight="1">
      <c r="A23" s="38" t="s">
        <v>99</v>
      </c>
      <c r="B23" s="209">
        <f t="shared" si="1"/>
        <v>328135.81</v>
      </c>
      <c r="C23" s="211">
        <f t="shared" si="2"/>
        <v>328135.81</v>
      </c>
      <c r="D23" s="211">
        <v>284918.62</v>
      </c>
      <c r="E23" s="211">
        <v>21187.25</v>
      </c>
      <c r="F23" s="211">
        <v>22029.94</v>
      </c>
      <c r="G23" s="211">
        <v>0</v>
      </c>
      <c r="H23" s="212">
        <v>0</v>
      </c>
      <c r="I23" s="213">
        <v>0</v>
      </c>
    </row>
    <row r="24" spans="1:9" ht="28.5">
      <c r="A24" s="207" t="s">
        <v>172</v>
      </c>
      <c r="B24" s="210">
        <f t="shared" si="1"/>
        <v>20203790.256828967</v>
      </c>
      <c r="C24" s="210">
        <f>C25+C26+C27+C28</f>
        <v>20070691.496828966</v>
      </c>
      <c r="D24" s="210">
        <f aca="true" t="shared" si="4" ref="D24:I24">D25+D26+D27+D28</f>
        <v>0</v>
      </c>
      <c r="E24" s="210">
        <f t="shared" si="4"/>
        <v>0</v>
      </c>
      <c r="F24" s="210">
        <f t="shared" si="4"/>
        <v>20070691.496828966</v>
      </c>
      <c r="G24" s="210">
        <f t="shared" si="4"/>
        <v>0</v>
      </c>
      <c r="H24" s="210">
        <f t="shared" si="4"/>
        <v>0</v>
      </c>
      <c r="I24" s="210">
        <f t="shared" si="4"/>
        <v>133098.76</v>
      </c>
    </row>
    <row r="25" spans="1:9" ht="12.75" customHeight="1">
      <c r="A25" s="38" t="s">
        <v>96</v>
      </c>
      <c r="B25" s="209">
        <f t="shared" si="1"/>
        <v>8453079.24</v>
      </c>
      <c r="C25" s="211">
        <f t="shared" si="2"/>
        <v>8319980.48</v>
      </c>
      <c r="D25" s="211">
        <v>0</v>
      </c>
      <c r="E25" s="211">
        <v>0</v>
      </c>
      <c r="F25" s="211">
        <v>8319980.48</v>
      </c>
      <c r="G25" s="211">
        <v>0</v>
      </c>
      <c r="H25" s="212">
        <v>0</v>
      </c>
      <c r="I25" s="213">
        <f>10732.67+43746.66+78619.43</f>
        <v>133098.76</v>
      </c>
    </row>
    <row r="26" spans="1:9" ht="12.75" customHeight="1">
      <c r="A26" s="38" t="s">
        <v>97</v>
      </c>
      <c r="B26" s="209">
        <f t="shared" si="1"/>
        <v>0</v>
      </c>
      <c r="C26" s="211">
        <f t="shared" si="2"/>
        <v>0</v>
      </c>
      <c r="D26" s="211">
        <v>0</v>
      </c>
      <c r="E26" s="211">
        <v>0</v>
      </c>
      <c r="F26" s="211">
        <v>0</v>
      </c>
      <c r="G26" s="211">
        <v>0</v>
      </c>
      <c r="H26" s="212">
        <v>0</v>
      </c>
      <c r="I26" s="213">
        <v>0</v>
      </c>
    </row>
    <row r="27" spans="1:9" ht="12.75" customHeight="1">
      <c r="A27" s="38" t="s">
        <v>98</v>
      </c>
      <c r="B27" s="209">
        <f t="shared" si="1"/>
        <v>5814520.429086797</v>
      </c>
      <c r="C27" s="211">
        <f t="shared" si="2"/>
        <v>5814520.429086797</v>
      </c>
      <c r="D27" s="211">
        <v>0</v>
      </c>
      <c r="E27" s="211">
        <v>0</v>
      </c>
      <c r="F27" s="211">
        <v>5814520.429086797</v>
      </c>
      <c r="G27" s="211">
        <v>0</v>
      </c>
      <c r="H27" s="212">
        <v>0</v>
      </c>
      <c r="I27" s="213">
        <v>0</v>
      </c>
    </row>
    <row r="28" spans="1:9" ht="21" customHeight="1">
      <c r="A28" s="38" t="s">
        <v>99</v>
      </c>
      <c r="B28" s="209">
        <f t="shared" si="1"/>
        <v>5936190.5877421675</v>
      </c>
      <c r="C28" s="211">
        <f t="shared" si="2"/>
        <v>5936190.5877421675</v>
      </c>
      <c r="D28" s="211">
        <v>0</v>
      </c>
      <c r="E28" s="211">
        <v>0</v>
      </c>
      <c r="F28" s="211">
        <v>5936190.5877421675</v>
      </c>
      <c r="G28" s="211">
        <v>0</v>
      </c>
      <c r="H28" s="212">
        <v>0</v>
      </c>
      <c r="I28" s="213">
        <v>0</v>
      </c>
    </row>
    <row r="29" spans="1:9" ht="38.25" customHeight="1">
      <c r="A29" s="214" t="s">
        <v>3</v>
      </c>
      <c r="B29" s="208">
        <f t="shared" si="1"/>
        <v>26295277.256828967</v>
      </c>
      <c r="C29" s="208">
        <f>C24+C19+C14</f>
        <v>26162178.496828966</v>
      </c>
      <c r="D29" s="208">
        <f aca="true" t="shared" si="5" ref="D29:I29">D24+D19+D14</f>
        <v>5892852</v>
      </c>
      <c r="E29" s="208">
        <f t="shared" si="5"/>
        <v>84749</v>
      </c>
      <c r="F29" s="208">
        <f t="shared" si="5"/>
        <v>20184577.496828966</v>
      </c>
      <c r="G29" s="208">
        <f t="shared" si="5"/>
        <v>0</v>
      </c>
      <c r="H29" s="208">
        <f t="shared" si="5"/>
        <v>0</v>
      </c>
      <c r="I29" s="208">
        <f t="shared" si="5"/>
        <v>133098.76</v>
      </c>
    </row>
    <row r="30" spans="1:12" ht="20.25" customHeight="1">
      <c r="A30" s="215" t="s">
        <v>96</v>
      </c>
      <c r="B30" s="208">
        <f t="shared" si="1"/>
        <v>9381135.72</v>
      </c>
      <c r="C30" s="206">
        <f aca="true" t="shared" si="6" ref="C30:I33">C25+C20+C15</f>
        <v>9248036.96</v>
      </c>
      <c r="D30" s="206">
        <f t="shared" si="6"/>
        <v>870205.53</v>
      </c>
      <c r="E30" s="206">
        <f t="shared" si="6"/>
        <v>21187.25</v>
      </c>
      <c r="F30" s="206">
        <f t="shared" si="6"/>
        <v>8356644.180000001</v>
      </c>
      <c r="G30" s="206">
        <f t="shared" si="6"/>
        <v>0</v>
      </c>
      <c r="H30" s="206">
        <f t="shared" si="6"/>
        <v>0</v>
      </c>
      <c r="I30" s="206">
        <f t="shared" si="6"/>
        <v>133098.76</v>
      </c>
      <c r="J30" s="7"/>
      <c r="K30" s="7"/>
      <c r="L30" s="7"/>
    </row>
    <row r="31" spans="1:12" ht="18" customHeight="1">
      <c r="A31" s="215" t="s">
        <v>97</v>
      </c>
      <c r="B31" s="208">
        <f t="shared" si="1"/>
        <v>1872761.9200000002</v>
      </c>
      <c r="C31" s="206">
        <f t="shared" si="6"/>
        <v>1872761.9200000002</v>
      </c>
      <c r="D31" s="206">
        <f t="shared" si="6"/>
        <v>1826962.1500000001</v>
      </c>
      <c r="E31" s="206">
        <f t="shared" si="6"/>
        <v>21187.25</v>
      </c>
      <c r="F31" s="206">
        <f t="shared" si="6"/>
        <v>24612.52</v>
      </c>
      <c r="G31" s="206">
        <f t="shared" si="6"/>
        <v>0</v>
      </c>
      <c r="H31" s="206">
        <f t="shared" si="6"/>
        <v>0</v>
      </c>
      <c r="I31" s="206">
        <f t="shared" si="6"/>
        <v>0</v>
      </c>
      <c r="J31" s="7"/>
      <c r="K31" s="7"/>
      <c r="L31" s="7"/>
    </row>
    <row r="32" spans="1:12" ht="18" customHeight="1">
      <c r="A32" s="215" t="s">
        <v>98</v>
      </c>
      <c r="B32" s="208">
        <f t="shared" si="1"/>
        <v>7750326.4490867965</v>
      </c>
      <c r="C32" s="206">
        <f t="shared" si="6"/>
        <v>7750326.4490867965</v>
      </c>
      <c r="D32" s="206">
        <f t="shared" si="6"/>
        <v>1884038.9300000002</v>
      </c>
      <c r="E32" s="206">
        <f t="shared" si="6"/>
        <v>21187.25</v>
      </c>
      <c r="F32" s="206">
        <f t="shared" si="6"/>
        <v>5845100.269086797</v>
      </c>
      <c r="G32" s="206">
        <f t="shared" si="6"/>
        <v>0</v>
      </c>
      <c r="H32" s="206">
        <f t="shared" si="6"/>
        <v>0</v>
      </c>
      <c r="I32" s="206">
        <f t="shared" si="6"/>
        <v>0</v>
      </c>
      <c r="J32" s="7"/>
      <c r="K32" s="7"/>
      <c r="L32" s="7"/>
    </row>
    <row r="33" spans="1:12" ht="19.5" customHeight="1">
      <c r="A33" s="216" t="s">
        <v>99</v>
      </c>
      <c r="B33" s="208">
        <f t="shared" si="1"/>
        <v>7291053.167742167</v>
      </c>
      <c r="C33" s="206">
        <f t="shared" si="6"/>
        <v>7291053.167742167</v>
      </c>
      <c r="D33" s="206">
        <f t="shared" si="6"/>
        <v>1311645.3900000001</v>
      </c>
      <c r="E33" s="206">
        <f t="shared" si="6"/>
        <v>21187.25</v>
      </c>
      <c r="F33" s="206">
        <f t="shared" si="6"/>
        <v>5958220.527742168</v>
      </c>
      <c r="G33" s="206">
        <f t="shared" si="6"/>
        <v>0</v>
      </c>
      <c r="H33" s="206">
        <f t="shared" si="6"/>
        <v>0</v>
      </c>
      <c r="I33" s="206">
        <f t="shared" si="6"/>
        <v>0</v>
      </c>
      <c r="J33" s="7"/>
      <c r="K33" s="7"/>
      <c r="L33" s="7"/>
    </row>
    <row r="34" spans="1:9" ht="129.75" customHeight="1">
      <c r="A34" s="351" t="s">
        <v>42</v>
      </c>
      <c r="B34" s="347" t="s">
        <v>177</v>
      </c>
      <c r="C34" s="348"/>
      <c r="D34" s="348"/>
      <c r="E34" s="348"/>
      <c r="F34" s="348"/>
      <c r="G34" s="348"/>
      <c r="H34" s="348"/>
      <c r="I34" s="349"/>
    </row>
    <row r="35" spans="1:9" ht="117.75" customHeight="1">
      <c r="A35" s="352"/>
      <c r="B35" s="347" t="s">
        <v>0</v>
      </c>
      <c r="C35" s="348"/>
      <c r="D35" s="348"/>
      <c r="E35" s="348"/>
      <c r="F35" s="348"/>
      <c r="G35" s="348"/>
      <c r="H35" s="348"/>
      <c r="I35" s="349"/>
    </row>
    <row r="36" spans="1:9" ht="103.5" customHeight="1">
      <c r="A36" s="352"/>
      <c r="B36" s="350" t="s">
        <v>2</v>
      </c>
      <c r="C36" s="348"/>
      <c r="D36" s="348"/>
      <c r="E36" s="348"/>
      <c r="F36" s="348"/>
      <c r="G36" s="348"/>
      <c r="H36" s="348"/>
      <c r="I36" s="349"/>
    </row>
    <row r="37" spans="1:9" ht="54" customHeight="1">
      <c r="A37" s="352"/>
      <c r="B37" s="350" t="s">
        <v>1</v>
      </c>
      <c r="C37" s="348"/>
      <c r="D37" s="348"/>
      <c r="E37" s="348"/>
      <c r="F37" s="348"/>
      <c r="G37" s="348"/>
      <c r="H37" s="348"/>
      <c r="I37" s="349"/>
    </row>
    <row r="38" spans="1:9" ht="122.25" customHeight="1">
      <c r="A38" s="353"/>
      <c r="B38" s="347" t="s">
        <v>174</v>
      </c>
      <c r="C38" s="348"/>
      <c r="D38" s="348"/>
      <c r="E38" s="348"/>
      <c r="F38" s="348"/>
      <c r="G38" s="348"/>
      <c r="H38" s="348"/>
      <c r="I38" s="349"/>
    </row>
    <row r="39" spans="1:9" ht="12.75">
      <c r="A39" s="39"/>
      <c r="B39" s="40"/>
      <c r="C39" s="3"/>
      <c r="I39" s="7"/>
    </row>
    <row r="40" spans="1:9" ht="12.75">
      <c r="A40" s="39"/>
      <c r="B40" s="40"/>
      <c r="C40" s="3"/>
      <c r="I40" s="7"/>
    </row>
    <row r="41" spans="1:8" ht="12.75">
      <c r="A41" s="268" t="s">
        <v>37</v>
      </c>
      <c r="B41" s="268"/>
      <c r="C41" s="268"/>
      <c r="D41" s="268"/>
      <c r="E41" s="268"/>
      <c r="F41" s="268"/>
      <c r="G41" s="268"/>
      <c r="H41" s="35"/>
    </row>
    <row r="42" spans="1:8" ht="30.75" customHeight="1">
      <c r="A42" s="268" t="s">
        <v>38</v>
      </c>
      <c r="B42" s="268"/>
      <c r="C42" s="35"/>
      <c r="D42" s="268"/>
      <c r="E42" s="268"/>
      <c r="F42" s="35"/>
      <c r="G42" s="268"/>
      <c r="H42" s="268"/>
    </row>
    <row r="47" spans="3:12" ht="15.75">
      <c r="C47" s="41"/>
      <c r="D47" s="41"/>
      <c r="E47" s="41"/>
      <c r="F47" s="41"/>
      <c r="G47" s="41"/>
      <c r="H47" s="41"/>
      <c r="I47" s="41"/>
      <c r="J47" s="3"/>
      <c r="K47" s="3"/>
      <c r="L47" s="3"/>
    </row>
    <row r="48" ht="12.75">
      <c r="A48"/>
    </row>
  </sheetData>
  <sheetProtection selectLockedCells="1" selectUnlockedCells="1"/>
  <mergeCells count="24">
    <mergeCell ref="A42:B42"/>
    <mergeCell ref="D42:E42"/>
    <mergeCell ref="G42:H42"/>
    <mergeCell ref="B35:I35"/>
    <mergeCell ref="A41:B41"/>
    <mergeCell ref="C41:D41"/>
    <mergeCell ref="E41:G41"/>
    <mergeCell ref="B34:I34"/>
    <mergeCell ref="B36:I36"/>
    <mergeCell ref="A34:A38"/>
    <mergeCell ref="B37:I37"/>
    <mergeCell ref="B38:I38"/>
    <mergeCell ref="A1:I1"/>
    <mergeCell ref="A3:B3"/>
    <mergeCell ref="C3:I3"/>
    <mergeCell ref="A5:B5"/>
    <mergeCell ref="C5:I5"/>
    <mergeCell ref="A7:B7"/>
    <mergeCell ref="C7:I7"/>
    <mergeCell ref="A11:A12"/>
    <mergeCell ref="B11:B12"/>
    <mergeCell ref="I11:I12"/>
    <mergeCell ref="A9:I9"/>
    <mergeCell ref="C11:H11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65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SheetLayoutView="85" workbookViewId="0" topLeftCell="A11">
      <selection activeCell="J20" sqref="J20"/>
    </sheetView>
  </sheetViews>
  <sheetFormatPr defaultColWidth="9.140625" defaultRowHeight="12.75"/>
  <cols>
    <col min="1" max="1" width="20.710937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267" t="s">
        <v>110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66"/>
      <c r="O1" s="66"/>
      <c r="P1" s="66"/>
      <c r="Q1" s="66"/>
    </row>
    <row r="2" spans="1:33" ht="14.25" customHeight="1">
      <c r="A2" s="50"/>
      <c r="B2" s="15"/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93" t="s">
        <v>155</v>
      </c>
      <c r="B3" s="261" t="s">
        <v>162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2.75" customHeight="1">
      <c r="A4" s="94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2"/>
      <c r="O4" s="17"/>
      <c r="P4" s="17"/>
      <c r="Q4" s="17"/>
      <c r="R4" s="17"/>
      <c r="S4" s="1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94" t="s">
        <v>33</v>
      </c>
      <c r="B5" s="262" t="s">
        <v>161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customHeight="1">
      <c r="A6" s="94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94" t="s">
        <v>34</v>
      </c>
      <c r="B7" s="262" t="s">
        <v>163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 customHeight="1">
      <c r="A8" s="9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3" ht="51.75" customHeight="1">
      <c r="A9" s="266" t="s">
        <v>13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ht="19.5" customHeight="1">
      <c r="A10" s="107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ht="15" customHeight="1">
      <c r="A11" s="259" t="s">
        <v>43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13" ht="13.5" customHeight="1">
      <c r="A12" s="259" t="s">
        <v>44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</row>
    <row r="13" spans="1:13" ht="15" customHeight="1">
      <c r="A13" s="259" t="s">
        <v>45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</row>
    <row r="14" spans="1:33" ht="13.5" customHeight="1" thickBot="1">
      <c r="A14" s="9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14" ht="18" customHeight="1">
      <c r="A15" s="269" t="s">
        <v>46</v>
      </c>
      <c r="B15" s="271" t="s">
        <v>104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3"/>
      <c r="N15" s="20"/>
    </row>
    <row r="16" spans="1:14" ht="54.75" customHeight="1">
      <c r="A16" s="270"/>
      <c r="B16" s="274" t="s">
        <v>105</v>
      </c>
      <c r="C16" s="274"/>
      <c r="D16" s="274"/>
      <c r="E16" s="274" t="s">
        <v>106</v>
      </c>
      <c r="F16" s="274"/>
      <c r="G16" s="274"/>
      <c r="H16" s="274" t="s">
        <v>108</v>
      </c>
      <c r="I16" s="274"/>
      <c r="J16" s="274"/>
      <c r="K16" s="274" t="s">
        <v>107</v>
      </c>
      <c r="L16" s="274"/>
      <c r="M16" s="275"/>
      <c r="N16" s="21"/>
    </row>
    <row r="17" spans="1:14" ht="24.75" customHeight="1">
      <c r="A17" s="270"/>
      <c r="B17" s="75" t="s">
        <v>40</v>
      </c>
      <c r="C17" s="74" t="s">
        <v>41</v>
      </c>
      <c r="D17" s="74" t="s">
        <v>36</v>
      </c>
      <c r="E17" s="74" t="str">
        <f>B17</f>
        <v>K</v>
      </c>
      <c r="F17" s="74" t="str">
        <f>C17</f>
        <v>M</v>
      </c>
      <c r="G17" s="74" t="str">
        <f>D17</f>
        <v>Ogółem</v>
      </c>
      <c r="H17" s="74" t="str">
        <f>B17</f>
        <v>K</v>
      </c>
      <c r="I17" s="74" t="str">
        <f>C17</f>
        <v>M</v>
      </c>
      <c r="J17" s="74" t="str">
        <f>D17</f>
        <v>Ogółem</v>
      </c>
      <c r="K17" s="74" t="str">
        <f>B17</f>
        <v>K</v>
      </c>
      <c r="L17" s="74" t="str">
        <f>C17</f>
        <v>M</v>
      </c>
      <c r="M17" s="113" t="s">
        <v>36</v>
      </c>
      <c r="N17" s="21"/>
    </row>
    <row r="18" spans="1:14" ht="16.5" customHeight="1" thickBot="1">
      <c r="A18" s="114">
        <v>1</v>
      </c>
      <c r="B18" s="115">
        <v>2</v>
      </c>
      <c r="C18" s="115">
        <v>3</v>
      </c>
      <c r="D18" s="115">
        <v>4</v>
      </c>
      <c r="E18" s="115">
        <v>5</v>
      </c>
      <c r="F18" s="115">
        <v>6</v>
      </c>
      <c r="G18" s="115">
        <v>7</v>
      </c>
      <c r="H18" s="115">
        <v>8</v>
      </c>
      <c r="I18" s="115">
        <v>9</v>
      </c>
      <c r="J18" s="115">
        <v>10</v>
      </c>
      <c r="K18" s="115">
        <v>11</v>
      </c>
      <c r="L18" s="115">
        <v>12</v>
      </c>
      <c r="M18" s="116">
        <v>13</v>
      </c>
      <c r="N18" s="13"/>
    </row>
    <row r="19" spans="1:14" ht="41.25" customHeight="1">
      <c r="A19" s="117" t="s">
        <v>47</v>
      </c>
      <c r="B19" s="184">
        <v>1951</v>
      </c>
      <c r="C19" s="184">
        <v>1270</v>
      </c>
      <c r="D19" s="184">
        <f>B19+C19</f>
        <v>3221</v>
      </c>
      <c r="E19" s="184">
        <v>588</v>
      </c>
      <c r="F19" s="184">
        <v>601</v>
      </c>
      <c r="G19" s="184">
        <f>E19+F19</f>
        <v>1189</v>
      </c>
      <c r="H19" s="184">
        <v>127</v>
      </c>
      <c r="I19" s="184">
        <v>67</v>
      </c>
      <c r="J19" s="184">
        <f>H19+I19</f>
        <v>194</v>
      </c>
      <c r="K19" s="264">
        <f>B20-E20-H20</f>
        <v>1236</v>
      </c>
      <c r="L19" s="264">
        <f>C20-F20-I20</f>
        <v>602</v>
      </c>
      <c r="M19" s="264">
        <f>K19+L19</f>
        <v>1838</v>
      </c>
      <c r="N19" s="22"/>
    </row>
    <row r="20" spans="1:14" ht="43.5" customHeight="1">
      <c r="A20" s="101" t="s">
        <v>48</v>
      </c>
      <c r="B20" s="185">
        <v>1951</v>
      </c>
      <c r="C20" s="185">
        <v>1270</v>
      </c>
      <c r="D20" s="184">
        <f>B20+C20</f>
        <v>3221</v>
      </c>
      <c r="E20" s="185">
        <v>588</v>
      </c>
      <c r="F20" s="185">
        <v>601</v>
      </c>
      <c r="G20" s="184">
        <f>E20+F20</f>
        <v>1189</v>
      </c>
      <c r="H20" s="185">
        <v>127</v>
      </c>
      <c r="I20" s="185">
        <v>67</v>
      </c>
      <c r="J20" s="184">
        <f>H20+I20</f>
        <v>194</v>
      </c>
      <c r="K20" s="265"/>
      <c r="L20" s="265"/>
      <c r="M20" s="265"/>
      <c r="N20" s="22"/>
    </row>
    <row r="21" spans="1:13" ht="20.25" customHeight="1">
      <c r="A21" s="75" t="s">
        <v>42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</row>
    <row r="23" spans="1:2" ht="19.5" customHeight="1">
      <c r="A23" s="268" t="s">
        <v>37</v>
      </c>
      <c r="B23" s="268"/>
    </row>
    <row r="24" spans="1:7" ht="18.75" customHeight="1">
      <c r="A24" s="260" t="s">
        <v>38</v>
      </c>
      <c r="B24" s="260"/>
      <c r="C24" s="260"/>
      <c r="D24" s="260"/>
      <c r="E24" s="260"/>
      <c r="F24" s="260"/>
      <c r="G24" s="260"/>
    </row>
  </sheetData>
  <sheetProtection selectLockedCells="1" selectUnlockedCells="1"/>
  <mergeCells count="20">
    <mergeCell ref="A12:M12"/>
    <mergeCell ref="A13:M13"/>
    <mergeCell ref="A1:M1"/>
    <mergeCell ref="A23:B23"/>
    <mergeCell ref="A15:A17"/>
    <mergeCell ref="B15:M15"/>
    <mergeCell ref="B16:D16"/>
    <mergeCell ref="E16:G16"/>
    <mergeCell ref="H16:J16"/>
    <mergeCell ref="K16:M16"/>
    <mergeCell ref="A11:M11"/>
    <mergeCell ref="A24:G24"/>
    <mergeCell ref="B3:M3"/>
    <mergeCell ref="B5:M5"/>
    <mergeCell ref="B7:M7"/>
    <mergeCell ref="B21:M21"/>
    <mergeCell ref="K19:K20"/>
    <mergeCell ref="L19:L20"/>
    <mergeCell ref="M19:M20"/>
    <mergeCell ref="A9:M9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7">
      <selection activeCell="B33" sqref="B33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67" customFormat="1" ht="29.25" customHeight="1">
      <c r="A1" s="278" t="s">
        <v>111</v>
      </c>
      <c r="B1" s="278"/>
      <c r="C1" s="278"/>
      <c r="D1" s="278"/>
      <c r="E1" s="278"/>
      <c r="F1" s="278"/>
      <c r="G1" s="278"/>
      <c r="H1" s="278"/>
    </row>
    <row r="2" spans="3:8" ht="12" customHeight="1">
      <c r="C2" s="23"/>
      <c r="D2" s="23"/>
      <c r="E2" s="23"/>
      <c r="F2" s="23"/>
      <c r="G2" s="23"/>
      <c r="H2" s="24"/>
    </row>
    <row r="3" spans="1:8" ht="42.75" customHeight="1">
      <c r="A3" s="276" t="s">
        <v>155</v>
      </c>
      <c r="B3" s="276"/>
      <c r="C3" s="261" t="s">
        <v>162</v>
      </c>
      <c r="D3" s="261"/>
      <c r="E3" s="261"/>
      <c r="F3" s="261"/>
      <c r="G3" s="261"/>
      <c r="H3" s="261"/>
    </row>
    <row r="4" spans="1:8" ht="15" customHeight="1">
      <c r="A4" s="91"/>
      <c r="B4" s="95"/>
      <c r="C4" s="170"/>
      <c r="D4" s="170"/>
      <c r="E4" s="170"/>
      <c r="F4" s="170"/>
      <c r="G4" s="170"/>
      <c r="H4" s="170"/>
    </row>
    <row r="5" spans="1:8" ht="15.75" customHeight="1">
      <c r="A5" s="279" t="s">
        <v>33</v>
      </c>
      <c r="B5" s="279"/>
      <c r="C5" s="261" t="s">
        <v>161</v>
      </c>
      <c r="D5" s="261"/>
      <c r="E5" s="261"/>
      <c r="F5" s="261"/>
      <c r="G5" s="261"/>
      <c r="H5" s="261"/>
    </row>
    <row r="6" spans="1:8" ht="15" customHeight="1">
      <c r="A6" s="91"/>
      <c r="B6" s="91"/>
      <c r="C6" s="170"/>
      <c r="D6" s="170"/>
      <c r="E6" s="170"/>
      <c r="F6" s="170"/>
      <c r="G6" s="170"/>
      <c r="H6" s="170"/>
    </row>
    <row r="7" spans="1:8" ht="16.5" customHeight="1">
      <c r="A7" s="276" t="s">
        <v>34</v>
      </c>
      <c r="B7" s="276"/>
      <c r="C7" s="261" t="s">
        <v>163</v>
      </c>
      <c r="D7" s="261"/>
      <c r="E7" s="261"/>
      <c r="F7" s="261"/>
      <c r="G7" s="261"/>
      <c r="H7" s="261"/>
    </row>
    <row r="8" spans="1:8" ht="12.75">
      <c r="A8" s="25"/>
      <c r="B8" s="25"/>
      <c r="C8" s="5"/>
      <c r="D8" s="5"/>
      <c r="E8" s="5"/>
      <c r="F8" s="5"/>
      <c r="G8" s="5"/>
      <c r="H8" s="5"/>
    </row>
    <row r="9" spans="1:13" ht="54.75" customHeight="1">
      <c r="A9" s="266" t="s">
        <v>13</v>
      </c>
      <c r="B9" s="266"/>
      <c r="C9" s="266"/>
      <c r="D9" s="266"/>
      <c r="E9" s="266"/>
      <c r="F9" s="266"/>
      <c r="G9" s="266"/>
      <c r="H9" s="266"/>
      <c r="I9" s="152"/>
      <c r="J9" s="152"/>
      <c r="K9" s="152"/>
      <c r="L9" s="152"/>
      <c r="M9" s="152"/>
    </row>
    <row r="10" spans="1:8" s="10" customFormat="1" ht="51" customHeight="1">
      <c r="A10" s="266" t="s">
        <v>16</v>
      </c>
      <c r="B10" s="277"/>
      <c r="C10" s="277"/>
      <c r="D10" s="277"/>
      <c r="E10" s="277"/>
      <c r="F10" s="277"/>
      <c r="G10" s="277"/>
      <c r="H10" s="277"/>
    </row>
    <row r="11" spans="1:8" s="10" customFormat="1" ht="117.75" customHeight="1">
      <c r="A11" s="266" t="s">
        <v>154</v>
      </c>
      <c r="B11" s="277"/>
      <c r="C11" s="277"/>
      <c r="D11" s="277"/>
      <c r="E11" s="277"/>
      <c r="F11" s="277"/>
      <c r="G11" s="277"/>
      <c r="H11" s="277"/>
    </row>
    <row r="12" spans="1:8" s="10" customFormat="1" ht="19.5" customHeight="1">
      <c r="A12" s="120"/>
      <c r="B12" s="119"/>
      <c r="C12" s="119"/>
      <c r="D12" s="119"/>
      <c r="E12" s="119"/>
      <c r="F12" s="119"/>
      <c r="G12" s="119"/>
      <c r="H12" s="119"/>
    </row>
    <row r="13" spans="1:8" ht="15" customHeight="1">
      <c r="A13" s="286" t="s">
        <v>43</v>
      </c>
      <c r="B13" s="286"/>
      <c r="C13" s="286"/>
      <c r="D13" s="286"/>
      <c r="E13" s="286"/>
      <c r="F13" s="121"/>
      <c r="G13" s="121"/>
      <c r="H13" s="121"/>
    </row>
    <row r="14" spans="1:8" ht="13.5" customHeight="1">
      <c r="A14" s="259" t="s">
        <v>44</v>
      </c>
      <c r="B14" s="259"/>
      <c r="C14" s="259"/>
      <c r="D14" s="259"/>
      <c r="E14" s="259"/>
      <c r="F14" s="259"/>
      <c r="G14" s="259"/>
      <c r="H14" s="259"/>
    </row>
    <row r="15" spans="1:8" ht="15" customHeight="1">
      <c r="A15" s="259" t="s">
        <v>45</v>
      </c>
      <c r="B15" s="259"/>
      <c r="C15" s="259"/>
      <c r="D15" s="259"/>
      <c r="E15" s="259"/>
      <c r="F15" s="259"/>
      <c r="G15" s="259"/>
      <c r="H15" s="259"/>
    </row>
    <row r="16" spans="1:5" ht="15" customHeight="1" thickBot="1">
      <c r="A16" s="18"/>
      <c r="B16" s="19"/>
      <c r="C16" s="19"/>
      <c r="D16" s="19"/>
      <c r="E16" s="19"/>
    </row>
    <row r="17" spans="1:11" ht="12.75" customHeight="1">
      <c r="A17" s="282" t="s">
        <v>49</v>
      </c>
      <c r="B17" s="284" t="s">
        <v>50</v>
      </c>
      <c r="C17" s="288" t="s">
        <v>47</v>
      </c>
      <c r="D17" s="288"/>
      <c r="E17" s="288"/>
      <c r="F17" s="288" t="s">
        <v>48</v>
      </c>
      <c r="G17" s="288"/>
      <c r="H17" s="289"/>
      <c r="I17" s="26"/>
      <c r="J17" s="6"/>
      <c r="K17" s="7"/>
    </row>
    <row r="18" spans="1:11" ht="12.75">
      <c r="A18" s="283"/>
      <c r="B18" s="285"/>
      <c r="C18" s="70" t="s">
        <v>40</v>
      </c>
      <c r="D18" s="70" t="s">
        <v>41</v>
      </c>
      <c r="E18" s="70" t="s">
        <v>36</v>
      </c>
      <c r="F18" s="70" t="s">
        <v>40</v>
      </c>
      <c r="G18" s="70" t="s">
        <v>41</v>
      </c>
      <c r="H18" s="130" t="s">
        <v>36</v>
      </c>
      <c r="I18" s="7"/>
      <c r="J18" s="6"/>
      <c r="K18" s="7"/>
    </row>
    <row r="19" spans="1:11" ht="13.5" thickBot="1">
      <c r="A19" s="131">
        <v>1</v>
      </c>
      <c r="B19" s="132">
        <v>2</v>
      </c>
      <c r="C19" s="132">
        <v>3</v>
      </c>
      <c r="D19" s="132">
        <v>4</v>
      </c>
      <c r="E19" s="132">
        <v>5</v>
      </c>
      <c r="F19" s="132">
        <v>6</v>
      </c>
      <c r="G19" s="132">
        <v>7</v>
      </c>
      <c r="H19" s="133">
        <v>8</v>
      </c>
      <c r="I19" s="7"/>
      <c r="J19" s="6"/>
      <c r="K19" s="7"/>
    </row>
    <row r="20" spans="1:11" ht="24.75" customHeight="1">
      <c r="A20" s="127">
        <v>1</v>
      </c>
      <c r="B20" s="128" t="s">
        <v>51</v>
      </c>
      <c r="C20" s="189">
        <v>1883</v>
      </c>
      <c r="D20" s="189">
        <v>1246</v>
      </c>
      <c r="E20" s="189">
        <f>C20+D20</f>
        <v>3129</v>
      </c>
      <c r="F20" s="189">
        <v>1883</v>
      </c>
      <c r="G20" s="189">
        <v>1246</v>
      </c>
      <c r="H20" s="189">
        <f>F20+G20</f>
        <v>3129</v>
      </c>
      <c r="I20" s="7"/>
      <c r="J20" s="6"/>
      <c r="K20" s="7"/>
    </row>
    <row r="21" spans="1:11" ht="24.75" customHeight="1">
      <c r="A21" s="53"/>
      <c r="B21" s="43" t="s">
        <v>52</v>
      </c>
      <c r="C21" s="187">
        <v>470</v>
      </c>
      <c r="D21" s="187">
        <v>265</v>
      </c>
      <c r="E21" s="186">
        <f aca="true" t="shared" si="0" ref="E21:E38">C21+D21</f>
        <v>735</v>
      </c>
      <c r="F21" s="187">
        <v>470</v>
      </c>
      <c r="G21" s="187">
        <v>265</v>
      </c>
      <c r="H21" s="186">
        <f aca="true" t="shared" si="1" ref="H21:H38">F21+G21</f>
        <v>735</v>
      </c>
      <c r="I21" s="7"/>
      <c r="J21" s="6"/>
      <c r="K21" s="7"/>
    </row>
    <row r="22" spans="1:11" ht="24.75" customHeight="1">
      <c r="A22" s="125">
        <v>2</v>
      </c>
      <c r="B22" s="126" t="s">
        <v>53</v>
      </c>
      <c r="C22" s="188">
        <v>66</v>
      </c>
      <c r="D22" s="188">
        <v>24</v>
      </c>
      <c r="E22" s="189">
        <f t="shared" si="0"/>
        <v>90</v>
      </c>
      <c r="F22" s="188">
        <v>66</v>
      </c>
      <c r="G22" s="188">
        <v>24</v>
      </c>
      <c r="H22" s="189">
        <f t="shared" si="1"/>
        <v>90</v>
      </c>
      <c r="I22" s="7"/>
      <c r="J22" s="6"/>
      <c r="K22" s="7"/>
    </row>
    <row r="23" spans="1:11" ht="24.75" customHeight="1">
      <c r="A23" s="52"/>
      <c r="B23" s="43" t="s">
        <v>54</v>
      </c>
      <c r="C23" s="187">
        <v>1</v>
      </c>
      <c r="D23" s="187">
        <v>0</v>
      </c>
      <c r="E23" s="186">
        <f t="shared" si="0"/>
        <v>1</v>
      </c>
      <c r="F23" s="187">
        <v>1</v>
      </c>
      <c r="G23" s="187">
        <v>0</v>
      </c>
      <c r="H23" s="186">
        <f t="shared" si="1"/>
        <v>1</v>
      </c>
      <c r="I23" s="7"/>
      <c r="J23" s="6"/>
      <c r="K23" s="7"/>
    </row>
    <row r="24" spans="1:11" ht="24.75" customHeight="1">
      <c r="A24" s="123">
        <v>3</v>
      </c>
      <c r="B24" s="124" t="s">
        <v>55</v>
      </c>
      <c r="C24" s="188">
        <v>2</v>
      </c>
      <c r="D24" s="188">
        <v>0</v>
      </c>
      <c r="E24" s="189">
        <f t="shared" si="0"/>
        <v>2</v>
      </c>
      <c r="F24" s="188">
        <v>2</v>
      </c>
      <c r="G24" s="188">
        <v>0</v>
      </c>
      <c r="H24" s="189">
        <f t="shared" si="1"/>
        <v>2</v>
      </c>
      <c r="I24" s="7"/>
      <c r="J24" s="6"/>
      <c r="K24" s="7"/>
    </row>
    <row r="25" spans="1:11" ht="30.75" customHeight="1">
      <c r="A25" s="68"/>
      <c r="B25" s="44" t="s">
        <v>78</v>
      </c>
      <c r="C25" s="187">
        <v>0</v>
      </c>
      <c r="D25" s="187">
        <v>0</v>
      </c>
      <c r="E25" s="186">
        <f t="shared" si="0"/>
        <v>0</v>
      </c>
      <c r="F25" s="187">
        <v>0</v>
      </c>
      <c r="G25" s="187">
        <v>0</v>
      </c>
      <c r="H25" s="186">
        <f t="shared" si="1"/>
        <v>0</v>
      </c>
      <c r="I25" s="7"/>
      <c r="J25" s="6"/>
      <c r="K25" s="7"/>
    </row>
    <row r="26" spans="1:11" ht="30.75" customHeight="1">
      <c r="A26" s="68"/>
      <c r="B26" s="44" t="s">
        <v>56</v>
      </c>
      <c r="C26" s="187">
        <v>0</v>
      </c>
      <c r="D26" s="187">
        <v>0</v>
      </c>
      <c r="E26" s="186">
        <f t="shared" si="0"/>
        <v>0</v>
      </c>
      <c r="F26" s="187">
        <v>0</v>
      </c>
      <c r="G26" s="187">
        <v>0</v>
      </c>
      <c r="H26" s="186">
        <f t="shared" si="1"/>
        <v>0</v>
      </c>
      <c r="I26" s="7"/>
      <c r="J26" s="6"/>
      <c r="K26" s="7"/>
    </row>
    <row r="27" spans="1:11" ht="31.5" customHeight="1">
      <c r="A27" s="68"/>
      <c r="B27" s="44" t="s">
        <v>57</v>
      </c>
      <c r="C27" s="187">
        <v>0</v>
      </c>
      <c r="D27" s="187">
        <v>0</v>
      </c>
      <c r="E27" s="186">
        <f t="shared" si="0"/>
        <v>0</v>
      </c>
      <c r="F27" s="187">
        <v>0</v>
      </c>
      <c r="G27" s="187">
        <v>0</v>
      </c>
      <c r="H27" s="186">
        <f t="shared" si="1"/>
        <v>0</v>
      </c>
      <c r="I27" s="7"/>
      <c r="J27" s="6"/>
      <c r="K27" s="7"/>
    </row>
    <row r="28" spans="1:11" ht="30" customHeight="1">
      <c r="A28" s="68"/>
      <c r="B28" s="28" t="s">
        <v>123</v>
      </c>
      <c r="C28" s="187">
        <v>0</v>
      </c>
      <c r="D28" s="187">
        <v>0</v>
      </c>
      <c r="E28" s="186">
        <f t="shared" si="0"/>
        <v>0</v>
      </c>
      <c r="F28" s="187">
        <v>0</v>
      </c>
      <c r="G28" s="187">
        <v>0</v>
      </c>
      <c r="H28" s="186">
        <f t="shared" si="1"/>
        <v>0</v>
      </c>
      <c r="I28" s="7"/>
      <c r="J28" s="6"/>
      <c r="K28" s="7"/>
    </row>
    <row r="29" spans="1:11" ht="30" customHeight="1">
      <c r="A29" s="68"/>
      <c r="B29" s="28" t="s">
        <v>124</v>
      </c>
      <c r="C29" s="187">
        <v>0</v>
      </c>
      <c r="D29" s="187">
        <v>0</v>
      </c>
      <c r="E29" s="186">
        <f t="shared" si="0"/>
        <v>0</v>
      </c>
      <c r="F29" s="187">
        <v>0</v>
      </c>
      <c r="G29" s="187">
        <v>0</v>
      </c>
      <c r="H29" s="186">
        <f t="shared" si="1"/>
        <v>0</v>
      </c>
      <c r="I29" s="7"/>
      <c r="J29" s="6"/>
      <c r="K29" s="7"/>
    </row>
    <row r="30" spans="1:11" ht="30" customHeight="1">
      <c r="A30" s="68"/>
      <c r="B30" s="28" t="s">
        <v>58</v>
      </c>
      <c r="C30" s="187">
        <v>0</v>
      </c>
      <c r="D30" s="187">
        <v>0</v>
      </c>
      <c r="E30" s="186">
        <f t="shared" si="0"/>
        <v>0</v>
      </c>
      <c r="F30" s="187">
        <v>0</v>
      </c>
      <c r="G30" s="187">
        <v>0</v>
      </c>
      <c r="H30" s="186">
        <f t="shared" si="1"/>
        <v>0</v>
      </c>
      <c r="I30" s="7"/>
      <c r="J30" s="6"/>
      <c r="K30" s="7"/>
    </row>
    <row r="31" spans="1:11" ht="30" customHeight="1">
      <c r="A31" s="68"/>
      <c r="B31" s="28" t="s">
        <v>94</v>
      </c>
      <c r="C31" s="187">
        <v>2</v>
      </c>
      <c r="D31" s="187">
        <v>0</v>
      </c>
      <c r="E31" s="186">
        <f t="shared" si="0"/>
        <v>2</v>
      </c>
      <c r="F31" s="187">
        <v>2</v>
      </c>
      <c r="G31" s="187">
        <v>0</v>
      </c>
      <c r="H31" s="186">
        <f t="shared" si="1"/>
        <v>2</v>
      </c>
      <c r="I31" s="7"/>
      <c r="J31" s="6"/>
      <c r="K31" s="7"/>
    </row>
    <row r="32" spans="1:11" ht="30" customHeight="1">
      <c r="A32" s="68"/>
      <c r="B32" s="28" t="s">
        <v>95</v>
      </c>
      <c r="C32" s="187">
        <v>0</v>
      </c>
      <c r="D32" s="187">
        <v>0</v>
      </c>
      <c r="E32" s="186">
        <f t="shared" si="0"/>
        <v>0</v>
      </c>
      <c r="F32" s="187">
        <v>0</v>
      </c>
      <c r="G32" s="187">
        <v>0</v>
      </c>
      <c r="H32" s="186">
        <f t="shared" si="1"/>
        <v>0</v>
      </c>
      <c r="I32" s="7"/>
      <c r="J32" s="6"/>
      <c r="K32" s="7"/>
    </row>
    <row r="33" spans="1:11" ht="30" customHeight="1">
      <c r="A33" s="68"/>
      <c r="B33" s="28" t="s">
        <v>117</v>
      </c>
      <c r="C33" s="187">
        <v>0</v>
      </c>
      <c r="D33" s="187">
        <v>0</v>
      </c>
      <c r="E33" s="186">
        <f t="shared" si="0"/>
        <v>0</v>
      </c>
      <c r="F33" s="187">
        <v>0</v>
      </c>
      <c r="G33" s="187">
        <v>0</v>
      </c>
      <c r="H33" s="186">
        <f t="shared" si="1"/>
        <v>0</v>
      </c>
      <c r="I33" s="7"/>
      <c r="J33" s="6"/>
      <c r="K33" s="7"/>
    </row>
    <row r="34" spans="1:10" s="30" customFormat="1" ht="24.75" customHeight="1">
      <c r="A34" s="123">
        <v>4</v>
      </c>
      <c r="B34" s="122" t="s">
        <v>36</v>
      </c>
      <c r="C34" s="188">
        <f>C20+C22+C24</f>
        <v>1951</v>
      </c>
      <c r="D34" s="188">
        <f>D20+D22+D24</f>
        <v>1270</v>
      </c>
      <c r="E34" s="189">
        <f t="shared" si="0"/>
        <v>3221</v>
      </c>
      <c r="F34" s="188">
        <f>F20+F22+F24</f>
        <v>1951</v>
      </c>
      <c r="G34" s="188">
        <f>G20+G22+G24</f>
        <v>1270</v>
      </c>
      <c r="H34" s="189">
        <f t="shared" si="1"/>
        <v>3221</v>
      </c>
      <c r="I34" s="29"/>
      <c r="J34" s="6"/>
    </row>
    <row r="35" spans="1:10" s="30" customFormat="1" ht="26.25" customHeight="1">
      <c r="A35" s="68"/>
      <c r="B35" s="28" t="s">
        <v>70</v>
      </c>
      <c r="C35" s="187">
        <v>0</v>
      </c>
      <c r="D35" s="187">
        <v>0</v>
      </c>
      <c r="E35" s="186">
        <f t="shared" si="0"/>
        <v>0</v>
      </c>
      <c r="F35" s="187">
        <v>0</v>
      </c>
      <c r="G35" s="187">
        <v>0</v>
      </c>
      <c r="H35" s="186">
        <f t="shared" si="1"/>
        <v>0</v>
      </c>
      <c r="I35" s="29"/>
      <c r="J35" s="6"/>
    </row>
    <row r="36" spans="1:10" s="30" customFormat="1" ht="24.75" customHeight="1">
      <c r="A36" s="68"/>
      <c r="B36" s="28" t="s">
        <v>71</v>
      </c>
      <c r="C36" s="187">
        <v>0</v>
      </c>
      <c r="D36" s="187">
        <v>0</v>
      </c>
      <c r="E36" s="186">
        <f t="shared" si="0"/>
        <v>0</v>
      </c>
      <c r="F36" s="187">
        <v>0</v>
      </c>
      <c r="G36" s="187">
        <v>0</v>
      </c>
      <c r="H36" s="186">
        <f t="shared" si="1"/>
        <v>0</v>
      </c>
      <c r="I36" s="29"/>
      <c r="J36" s="6"/>
    </row>
    <row r="37" spans="1:10" s="30" customFormat="1" ht="24.75" customHeight="1">
      <c r="A37" s="68"/>
      <c r="B37" s="28" t="s">
        <v>69</v>
      </c>
      <c r="C37" s="187">
        <v>57</v>
      </c>
      <c r="D37" s="187">
        <v>43</v>
      </c>
      <c r="E37" s="186">
        <f t="shared" si="0"/>
        <v>100</v>
      </c>
      <c r="F37" s="187">
        <v>57</v>
      </c>
      <c r="G37" s="187">
        <v>43</v>
      </c>
      <c r="H37" s="186">
        <f t="shared" si="1"/>
        <v>100</v>
      </c>
      <c r="I37" s="29"/>
      <c r="J37" s="6"/>
    </row>
    <row r="38" spans="1:10" s="30" customFormat="1" ht="24.75" customHeight="1">
      <c r="A38" s="69"/>
      <c r="B38" s="28" t="s">
        <v>116</v>
      </c>
      <c r="C38" s="187">
        <v>553</v>
      </c>
      <c r="D38" s="187">
        <v>389</v>
      </c>
      <c r="E38" s="186">
        <f t="shared" si="0"/>
        <v>942</v>
      </c>
      <c r="F38" s="187">
        <v>553</v>
      </c>
      <c r="G38" s="187">
        <v>389</v>
      </c>
      <c r="H38" s="186">
        <f t="shared" si="1"/>
        <v>942</v>
      </c>
      <c r="I38" s="29"/>
      <c r="J38" s="6"/>
    </row>
    <row r="39" spans="1:10" s="30" customFormat="1" ht="22.5" customHeight="1">
      <c r="A39" s="280" t="s">
        <v>42</v>
      </c>
      <c r="B39" s="281"/>
      <c r="C39" s="287"/>
      <c r="D39" s="287"/>
      <c r="E39" s="287"/>
      <c r="F39" s="287"/>
      <c r="G39" s="287"/>
      <c r="H39" s="287"/>
      <c r="I39" s="29"/>
      <c r="J39" s="6"/>
    </row>
    <row r="40" spans="1:10" s="30" customFormat="1" ht="16.5" customHeight="1">
      <c r="A40" s="13"/>
      <c r="B40" s="13"/>
      <c r="C40" s="13"/>
      <c r="D40" s="13"/>
      <c r="E40" s="13"/>
      <c r="F40" s="13"/>
      <c r="G40" s="13"/>
      <c r="H40" s="13"/>
      <c r="I40" s="29"/>
      <c r="J40" s="6"/>
    </row>
    <row r="41" spans="1:2" ht="12.75">
      <c r="A41" s="268" t="s">
        <v>37</v>
      </c>
      <c r="B41" s="268"/>
    </row>
    <row r="42" spans="1:2" ht="12.75">
      <c r="A42" s="268" t="s">
        <v>38</v>
      </c>
      <c r="B42" s="268"/>
    </row>
  </sheetData>
  <sheetProtection selectLockedCells="1" selectUnlockedCells="1"/>
  <mergeCells count="21">
    <mergeCell ref="A13:E13"/>
    <mergeCell ref="A14:H14"/>
    <mergeCell ref="A15:H15"/>
    <mergeCell ref="C39:H39"/>
    <mergeCell ref="C17:E17"/>
    <mergeCell ref="F17:H17"/>
    <mergeCell ref="A41:B41"/>
    <mergeCell ref="A42:B42"/>
    <mergeCell ref="A39:B39"/>
    <mergeCell ref="A17:A18"/>
    <mergeCell ref="B17:B18"/>
    <mergeCell ref="A1:H1"/>
    <mergeCell ref="A3:B3"/>
    <mergeCell ref="C3:H3"/>
    <mergeCell ref="A5:B5"/>
    <mergeCell ref="C5:H5"/>
    <mergeCell ref="A7:B7"/>
    <mergeCell ref="C7:H7"/>
    <mergeCell ref="A10:H10"/>
    <mergeCell ref="A11:H11"/>
    <mergeCell ref="A9:H9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workbookViewId="0" topLeftCell="A13">
      <selection activeCell="C25" sqref="C25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78" t="s">
        <v>112</v>
      </c>
      <c r="B1" s="278"/>
      <c r="C1" s="278"/>
      <c r="D1" s="278"/>
      <c r="E1" s="278"/>
      <c r="F1" s="278"/>
      <c r="G1" s="278"/>
      <c r="H1" s="278"/>
    </row>
    <row r="2" spans="2:8" ht="12.75">
      <c r="B2" s="2"/>
      <c r="C2" s="2"/>
      <c r="D2" s="2"/>
      <c r="E2" s="3"/>
      <c r="F2" s="2"/>
      <c r="G2" s="2"/>
      <c r="H2" s="2"/>
    </row>
    <row r="3" spans="2:8" ht="36" customHeight="1">
      <c r="B3" s="96" t="s">
        <v>155</v>
      </c>
      <c r="C3" s="290" t="s">
        <v>162</v>
      </c>
      <c r="D3" s="291"/>
      <c r="E3" s="291"/>
      <c r="F3" s="291"/>
      <c r="G3" s="291"/>
      <c r="H3" s="292"/>
    </row>
    <row r="4" spans="2:8" ht="15.75">
      <c r="B4" s="94"/>
      <c r="C4" s="170"/>
      <c r="D4" s="170"/>
      <c r="E4" s="170"/>
      <c r="F4" s="170"/>
      <c r="G4" s="170"/>
      <c r="H4" s="170"/>
    </row>
    <row r="5" spans="2:8" ht="15.75">
      <c r="B5" s="96" t="s">
        <v>33</v>
      </c>
      <c r="C5" s="290" t="s">
        <v>161</v>
      </c>
      <c r="D5" s="291"/>
      <c r="E5" s="291"/>
      <c r="F5" s="291"/>
      <c r="G5" s="291"/>
      <c r="H5" s="292"/>
    </row>
    <row r="6" spans="2:8" ht="15.75">
      <c r="B6" s="94"/>
      <c r="C6" s="170"/>
      <c r="D6" s="170"/>
      <c r="E6" s="172"/>
      <c r="F6" s="172"/>
      <c r="G6" s="172"/>
      <c r="H6" s="172"/>
    </row>
    <row r="7" spans="2:8" ht="15.75">
      <c r="B7" s="96" t="s">
        <v>34</v>
      </c>
      <c r="C7" s="290" t="s">
        <v>163</v>
      </c>
      <c r="D7" s="291"/>
      <c r="E7" s="291"/>
      <c r="F7" s="291"/>
      <c r="G7" s="291"/>
      <c r="H7" s="292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66" t="s">
        <v>13</v>
      </c>
      <c r="B9" s="266"/>
      <c r="C9" s="266"/>
      <c r="D9" s="266"/>
      <c r="E9" s="266"/>
      <c r="F9" s="266"/>
      <c r="G9" s="266"/>
      <c r="H9" s="266"/>
      <c r="I9" s="152"/>
      <c r="J9" s="152"/>
      <c r="K9" s="152"/>
      <c r="L9" s="152"/>
      <c r="M9" s="152"/>
    </row>
    <row r="10" spans="1:13" ht="55.5" customHeight="1">
      <c r="A10" s="266" t="s">
        <v>19</v>
      </c>
      <c r="B10" s="266"/>
      <c r="C10" s="266"/>
      <c r="D10" s="266"/>
      <c r="E10" s="266"/>
      <c r="F10" s="266"/>
      <c r="G10" s="266"/>
      <c r="H10" s="266"/>
      <c r="I10" s="19"/>
      <c r="J10" s="19"/>
      <c r="K10" s="19"/>
      <c r="L10" s="19"/>
      <c r="M10" s="4"/>
    </row>
    <row r="11" spans="1:13" ht="41.25" customHeight="1">
      <c r="A11" s="266" t="s">
        <v>17</v>
      </c>
      <c r="B11" s="266"/>
      <c r="C11" s="266"/>
      <c r="D11" s="266"/>
      <c r="E11" s="266"/>
      <c r="F11" s="266"/>
      <c r="G11" s="266"/>
      <c r="H11" s="266"/>
      <c r="I11" s="19"/>
      <c r="J11" s="19"/>
      <c r="K11" s="19"/>
      <c r="L11" s="19"/>
      <c r="M11" s="4"/>
    </row>
    <row r="12" spans="1:13" ht="19.5" customHeight="1">
      <c r="A12" s="118"/>
      <c r="B12" s="118"/>
      <c r="C12" s="118"/>
      <c r="D12" s="118"/>
      <c r="E12" s="118"/>
      <c r="F12" s="118"/>
      <c r="G12" s="118"/>
      <c r="H12" s="118"/>
      <c r="I12" s="19"/>
      <c r="J12" s="19"/>
      <c r="K12" s="19"/>
      <c r="L12" s="19"/>
      <c r="M12" s="4"/>
    </row>
    <row r="13" spans="1:13" ht="15.75" customHeight="1">
      <c r="A13" s="259" t="s">
        <v>43</v>
      </c>
      <c r="B13" s="259"/>
      <c r="C13" s="259"/>
      <c r="D13" s="259"/>
      <c r="E13" s="259"/>
      <c r="F13" s="259"/>
      <c r="G13" s="259"/>
      <c r="H13" s="259"/>
      <c r="I13" s="18"/>
      <c r="J13" s="18"/>
      <c r="K13" s="18"/>
      <c r="L13" s="18"/>
      <c r="M13" s="4"/>
    </row>
    <row r="14" spans="1:13" ht="17.25" customHeight="1">
      <c r="A14" s="259" t="s">
        <v>44</v>
      </c>
      <c r="B14" s="259"/>
      <c r="C14" s="259"/>
      <c r="D14" s="259"/>
      <c r="E14" s="259"/>
      <c r="F14" s="259"/>
      <c r="G14" s="259"/>
      <c r="H14" s="259"/>
      <c r="I14" s="18"/>
      <c r="J14" s="18"/>
      <c r="K14" s="18"/>
      <c r="L14" s="18"/>
      <c r="M14" s="18"/>
    </row>
    <row r="15" spans="1:13" ht="16.5" customHeight="1">
      <c r="A15" s="259" t="s">
        <v>45</v>
      </c>
      <c r="B15" s="259"/>
      <c r="C15" s="259"/>
      <c r="D15" s="259"/>
      <c r="E15" s="259"/>
      <c r="F15" s="259"/>
      <c r="G15" s="259"/>
      <c r="H15" s="259"/>
      <c r="I15" s="19"/>
      <c r="J15" s="19"/>
      <c r="K15" s="19"/>
      <c r="L15" s="19"/>
      <c r="M15" s="4"/>
    </row>
    <row r="16" spans="2:13" ht="12" customHeight="1" thickBot="1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4"/>
    </row>
    <row r="17" spans="1:8" ht="22.5" customHeight="1">
      <c r="A17" s="295" t="s">
        <v>82</v>
      </c>
      <c r="B17" s="293" t="s">
        <v>77</v>
      </c>
      <c r="C17" s="293" t="s">
        <v>47</v>
      </c>
      <c r="D17" s="293"/>
      <c r="E17" s="293"/>
      <c r="F17" s="293" t="s">
        <v>48</v>
      </c>
      <c r="G17" s="293"/>
      <c r="H17" s="294"/>
    </row>
    <row r="18" spans="1:8" ht="14.25" customHeight="1">
      <c r="A18" s="296"/>
      <c r="B18" s="297"/>
      <c r="C18" s="75" t="s">
        <v>40</v>
      </c>
      <c r="D18" s="75" t="s">
        <v>41</v>
      </c>
      <c r="E18" s="75" t="s">
        <v>36</v>
      </c>
      <c r="F18" s="75" t="s">
        <v>40</v>
      </c>
      <c r="G18" s="75" t="s">
        <v>41</v>
      </c>
      <c r="H18" s="136" t="s">
        <v>36</v>
      </c>
    </row>
    <row r="19" spans="1:8" ht="12" customHeight="1" thickBot="1">
      <c r="A19" s="137">
        <v>1</v>
      </c>
      <c r="B19" s="138">
        <v>2</v>
      </c>
      <c r="C19" s="138">
        <v>3</v>
      </c>
      <c r="D19" s="138">
        <v>4</v>
      </c>
      <c r="E19" s="138">
        <v>5</v>
      </c>
      <c r="F19" s="138">
        <v>6</v>
      </c>
      <c r="G19" s="138">
        <v>7</v>
      </c>
      <c r="H19" s="139">
        <v>8</v>
      </c>
    </row>
    <row r="20" spans="1:8" ht="21" customHeight="1">
      <c r="A20" s="134">
        <v>1</v>
      </c>
      <c r="B20" s="135" t="s">
        <v>119</v>
      </c>
      <c r="C20" s="184">
        <v>1074</v>
      </c>
      <c r="D20" s="184">
        <v>517</v>
      </c>
      <c r="E20" s="184">
        <f>C20+D20</f>
        <v>1591</v>
      </c>
      <c r="F20" s="184">
        <v>1074</v>
      </c>
      <c r="G20" s="184">
        <v>517</v>
      </c>
      <c r="H20" s="184">
        <f>F20+G20</f>
        <v>1591</v>
      </c>
    </row>
    <row r="21" spans="1:8" ht="31.5" customHeight="1">
      <c r="A21" s="78">
        <v>2</v>
      </c>
      <c r="B21" s="76" t="s">
        <v>118</v>
      </c>
      <c r="C21" s="185">
        <v>21</v>
      </c>
      <c r="D21" s="185">
        <v>39</v>
      </c>
      <c r="E21" s="184">
        <f>C21+D21</f>
        <v>60</v>
      </c>
      <c r="F21" s="185">
        <v>21</v>
      </c>
      <c r="G21" s="185">
        <v>39</v>
      </c>
      <c r="H21" s="184">
        <f>F21+G21</f>
        <v>60</v>
      </c>
    </row>
    <row r="22" spans="1:8" ht="31.5" customHeight="1">
      <c r="A22" s="79"/>
      <c r="B22" s="77" t="s">
        <v>120</v>
      </c>
      <c r="C22" s="185">
        <v>0</v>
      </c>
      <c r="D22" s="185">
        <v>0</v>
      </c>
      <c r="E22" s="184">
        <f>C22+D22</f>
        <v>0</v>
      </c>
      <c r="F22" s="185">
        <v>0</v>
      </c>
      <c r="G22" s="185">
        <v>0</v>
      </c>
      <c r="H22" s="184">
        <f>F22+G22</f>
        <v>0</v>
      </c>
    </row>
    <row r="23" spans="1:8" ht="15.75" customHeight="1">
      <c r="A23" s="297" t="s">
        <v>42</v>
      </c>
      <c r="B23" s="297"/>
      <c r="C23" s="263"/>
      <c r="D23" s="263"/>
      <c r="E23" s="263"/>
      <c r="F23" s="263"/>
      <c r="G23" s="263"/>
      <c r="H23" s="263"/>
    </row>
    <row r="25" spans="1:4" ht="14.25" customHeight="1">
      <c r="A25" s="260" t="s">
        <v>37</v>
      </c>
      <c r="B25" s="260"/>
      <c r="C25" s="65"/>
      <c r="D25" s="65"/>
    </row>
    <row r="26" spans="1:4" ht="15.75" customHeight="1">
      <c r="A26" s="260" t="s">
        <v>38</v>
      </c>
      <c r="B26" s="260"/>
      <c r="C26" s="260"/>
      <c r="D26" s="260"/>
    </row>
  </sheetData>
  <sheetProtection selectLockedCells="1" selectUnlockedCells="1"/>
  <mergeCells count="18">
    <mergeCell ref="A1:H1"/>
    <mergeCell ref="C3:H3"/>
    <mergeCell ref="C5:H5"/>
    <mergeCell ref="A25:B25"/>
    <mergeCell ref="A23:B23"/>
    <mergeCell ref="C23:H23"/>
    <mergeCell ref="A10:H10"/>
    <mergeCell ref="A11:H11"/>
    <mergeCell ref="A13:H13"/>
    <mergeCell ref="A14:H14"/>
    <mergeCell ref="A26:D26"/>
    <mergeCell ref="C7:H7"/>
    <mergeCell ref="C17:E17"/>
    <mergeCell ref="F17:H17"/>
    <mergeCell ref="A17:A18"/>
    <mergeCell ref="B17:B18"/>
    <mergeCell ref="A15:H15"/>
    <mergeCell ref="A9:H9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workbookViewId="0" topLeftCell="A16">
      <selection activeCell="C27" sqref="C27:H28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78" t="s">
        <v>113</v>
      </c>
      <c r="B1" s="278"/>
      <c r="C1" s="278"/>
      <c r="D1" s="278"/>
      <c r="E1" s="278"/>
      <c r="F1" s="278"/>
      <c r="G1" s="278"/>
      <c r="H1" s="278"/>
    </row>
    <row r="2" spans="2:8" ht="12.75">
      <c r="B2" s="2"/>
      <c r="C2" s="2"/>
      <c r="D2" s="2"/>
      <c r="E2" s="3"/>
      <c r="F2" s="2"/>
      <c r="G2" s="2"/>
      <c r="H2" s="2"/>
    </row>
    <row r="3" spans="2:8" ht="37.5" customHeight="1">
      <c r="B3" s="96" t="s">
        <v>155</v>
      </c>
      <c r="C3" s="290" t="s">
        <v>162</v>
      </c>
      <c r="D3" s="291"/>
      <c r="E3" s="291"/>
      <c r="F3" s="291"/>
      <c r="G3" s="291"/>
      <c r="H3" s="292"/>
    </row>
    <row r="4" spans="2:8" ht="15.75">
      <c r="B4" s="94"/>
      <c r="C4" s="170"/>
      <c r="D4" s="170"/>
      <c r="E4" s="170"/>
      <c r="F4" s="170"/>
      <c r="G4" s="170"/>
      <c r="H4" s="170"/>
    </row>
    <row r="5" spans="2:8" ht="15.75">
      <c r="B5" s="96" t="s">
        <v>33</v>
      </c>
      <c r="C5" s="290" t="s">
        <v>161</v>
      </c>
      <c r="D5" s="291"/>
      <c r="E5" s="291"/>
      <c r="F5" s="291"/>
      <c r="G5" s="291"/>
      <c r="H5" s="292"/>
    </row>
    <row r="6" spans="2:8" ht="15.75">
      <c r="B6" s="94"/>
      <c r="C6" s="170"/>
      <c r="D6" s="170"/>
      <c r="E6" s="172"/>
      <c r="F6" s="172"/>
      <c r="G6" s="172"/>
      <c r="H6" s="172"/>
    </row>
    <row r="7" spans="2:8" ht="15.75">
      <c r="B7" s="96" t="s">
        <v>34</v>
      </c>
      <c r="C7" s="290" t="s">
        <v>163</v>
      </c>
      <c r="D7" s="291"/>
      <c r="E7" s="291"/>
      <c r="F7" s="291"/>
      <c r="G7" s="291"/>
      <c r="H7" s="292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66" t="s">
        <v>13</v>
      </c>
      <c r="B9" s="266"/>
      <c r="C9" s="266"/>
      <c r="D9" s="266"/>
      <c r="E9" s="266"/>
      <c r="F9" s="266"/>
      <c r="G9" s="266"/>
      <c r="H9" s="266"/>
      <c r="I9" s="152"/>
      <c r="J9" s="152"/>
      <c r="K9" s="152"/>
      <c r="L9" s="152"/>
      <c r="M9" s="152"/>
    </row>
    <row r="10" spans="1:8" ht="40.5" customHeight="1">
      <c r="A10" s="266" t="s">
        <v>20</v>
      </c>
      <c r="B10" s="302"/>
      <c r="C10" s="302"/>
      <c r="D10" s="302"/>
      <c r="E10" s="302"/>
      <c r="F10" s="302"/>
      <c r="G10" s="302"/>
      <c r="H10" s="302"/>
    </row>
    <row r="11" spans="1:8" ht="79.5" customHeight="1">
      <c r="A11" s="266" t="s">
        <v>18</v>
      </c>
      <c r="B11" s="266"/>
      <c r="C11" s="266"/>
      <c r="D11" s="266"/>
      <c r="E11" s="266"/>
      <c r="F11" s="266"/>
      <c r="G11" s="266"/>
      <c r="H11" s="266"/>
    </row>
    <row r="12" spans="1:8" ht="42.75" customHeight="1">
      <c r="A12" s="266" t="s">
        <v>29</v>
      </c>
      <c r="B12" s="266"/>
      <c r="C12" s="266"/>
      <c r="D12" s="266"/>
      <c r="E12" s="266"/>
      <c r="F12" s="266"/>
      <c r="G12" s="266"/>
      <c r="H12" s="266"/>
    </row>
    <row r="13" spans="1:8" ht="19.5" customHeight="1">
      <c r="A13" s="118"/>
      <c r="B13" s="118"/>
      <c r="C13" s="118"/>
      <c r="D13" s="118"/>
      <c r="E13" s="118"/>
      <c r="F13" s="118"/>
      <c r="G13" s="118"/>
      <c r="H13" s="118"/>
    </row>
    <row r="14" spans="1:13" ht="15.75" customHeight="1">
      <c r="A14" s="259" t="s">
        <v>43</v>
      </c>
      <c r="B14" s="259"/>
      <c r="C14" s="259"/>
      <c r="D14" s="259"/>
      <c r="E14" s="259"/>
      <c r="F14" s="259"/>
      <c r="G14" s="259"/>
      <c r="H14" s="259"/>
      <c r="I14" s="18"/>
      <c r="J14" s="18"/>
      <c r="K14" s="18"/>
      <c r="L14" s="18"/>
      <c r="M14" s="4"/>
    </row>
    <row r="15" spans="1:13" ht="17.25" customHeight="1">
      <c r="A15" s="259" t="s">
        <v>44</v>
      </c>
      <c r="B15" s="259"/>
      <c r="C15" s="259"/>
      <c r="D15" s="259"/>
      <c r="E15" s="259"/>
      <c r="F15" s="259"/>
      <c r="G15" s="259"/>
      <c r="H15" s="259"/>
      <c r="I15" s="18"/>
      <c r="J15" s="18"/>
      <c r="K15" s="18"/>
      <c r="L15" s="18"/>
      <c r="M15" s="18"/>
    </row>
    <row r="16" spans="1:13" ht="16.5" customHeight="1">
      <c r="A16" s="259" t="s">
        <v>45</v>
      </c>
      <c r="B16" s="259"/>
      <c r="C16" s="259"/>
      <c r="D16" s="259"/>
      <c r="E16" s="259"/>
      <c r="F16" s="259"/>
      <c r="G16" s="259"/>
      <c r="H16" s="259"/>
      <c r="I16" s="19"/>
      <c r="J16" s="19"/>
      <c r="K16" s="19"/>
      <c r="L16" s="19"/>
      <c r="M16" s="4"/>
    </row>
    <row r="17" spans="2:13" ht="12" customHeight="1" thickBo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</row>
    <row r="18" spans="1:8" ht="19.5" customHeight="1">
      <c r="A18" s="300" t="s">
        <v>82</v>
      </c>
      <c r="B18" s="298" t="s">
        <v>103</v>
      </c>
      <c r="C18" s="298" t="s">
        <v>47</v>
      </c>
      <c r="D18" s="298"/>
      <c r="E18" s="298"/>
      <c r="F18" s="298" t="s">
        <v>48</v>
      </c>
      <c r="G18" s="298"/>
      <c r="H18" s="299"/>
    </row>
    <row r="19" spans="1:8" ht="18.75" customHeight="1">
      <c r="A19" s="301"/>
      <c r="B19" s="274"/>
      <c r="C19" s="74" t="s">
        <v>40</v>
      </c>
      <c r="D19" s="74" t="s">
        <v>41</v>
      </c>
      <c r="E19" s="74" t="s">
        <v>36</v>
      </c>
      <c r="F19" s="74" t="s">
        <v>40</v>
      </c>
      <c r="G19" s="74" t="s">
        <v>41</v>
      </c>
      <c r="H19" s="113" t="s">
        <v>36</v>
      </c>
    </row>
    <row r="20" spans="1:8" ht="13.5" customHeight="1" thickBot="1">
      <c r="A20" s="140">
        <v>1</v>
      </c>
      <c r="B20" s="141">
        <v>2</v>
      </c>
      <c r="C20" s="141">
        <v>3</v>
      </c>
      <c r="D20" s="141">
        <v>4</v>
      </c>
      <c r="E20" s="141">
        <v>5</v>
      </c>
      <c r="F20" s="141">
        <v>6</v>
      </c>
      <c r="G20" s="141">
        <v>7</v>
      </c>
      <c r="H20" s="142">
        <v>8</v>
      </c>
    </row>
    <row r="21" spans="1:8" ht="27" customHeight="1">
      <c r="A21" s="79">
        <v>1</v>
      </c>
      <c r="B21" s="112" t="s">
        <v>81</v>
      </c>
      <c r="C21" s="184">
        <v>214</v>
      </c>
      <c r="D21" s="184">
        <v>313</v>
      </c>
      <c r="E21" s="184">
        <f>C21+D21</f>
        <v>527</v>
      </c>
      <c r="F21" s="184">
        <v>214</v>
      </c>
      <c r="G21" s="184">
        <v>313</v>
      </c>
      <c r="H21" s="184">
        <f>F21+G21</f>
        <v>527</v>
      </c>
    </row>
    <row r="22" spans="1:8" ht="21" customHeight="1">
      <c r="A22" s="48">
        <v>2</v>
      </c>
      <c r="B22" s="51" t="s">
        <v>93</v>
      </c>
      <c r="C22" s="185">
        <v>1157</v>
      </c>
      <c r="D22" s="185">
        <v>760</v>
      </c>
      <c r="E22" s="184">
        <f>C22+D22</f>
        <v>1917</v>
      </c>
      <c r="F22" s="185">
        <v>1157</v>
      </c>
      <c r="G22" s="185">
        <v>760</v>
      </c>
      <c r="H22" s="184">
        <f>F22+G22</f>
        <v>1917</v>
      </c>
    </row>
    <row r="23" spans="1:8" ht="21" customHeight="1">
      <c r="A23" s="48">
        <v>3</v>
      </c>
      <c r="B23" s="51" t="s">
        <v>79</v>
      </c>
      <c r="C23" s="185">
        <v>195</v>
      </c>
      <c r="D23" s="185">
        <v>47</v>
      </c>
      <c r="E23" s="184">
        <f>C23+D23</f>
        <v>242</v>
      </c>
      <c r="F23" s="185">
        <v>195</v>
      </c>
      <c r="G23" s="185">
        <v>47</v>
      </c>
      <c r="H23" s="184">
        <f>F23+G23</f>
        <v>242</v>
      </c>
    </row>
    <row r="24" spans="1:8" ht="21" customHeight="1">
      <c r="A24" s="48">
        <v>4</v>
      </c>
      <c r="B24" s="51" t="s">
        <v>80</v>
      </c>
      <c r="C24" s="185">
        <v>385</v>
      </c>
      <c r="D24" s="185">
        <v>150</v>
      </c>
      <c r="E24" s="184">
        <f>C24+D24</f>
        <v>535</v>
      </c>
      <c r="F24" s="185">
        <v>385</v>
      </c>
      <c r="G24" s="185">
        <v>150</v>
      </c>
      <c r="H24" s="184">
        <f>F24+G24</f>
        <v>535</v>
      </c>
    </row>
    <row r="25" spans="1:8" ht="15.75" customHeight="1">
      <c r="A25" s="297" t="s">
        <v>42</v>
      </c>
      <c r="B25" s="297"/>
      <c r="C25" s="303"/>
      <c r="D25" s="303"/>
      <c r="E25" s="303"/>
      <c r="F25" s="303"/>
      <c r="G25" s="303"/>
      <c r="H25" s="303"/>
    </row>
    <row r="27" spans="3:8" ht="12.75">
      <c r="C27" s="190"/>
      <c r="D27" s="190"/>
      <c r="E27" s="190"/>
      <c r="F27" s="190"/>
      <c r="G27" s="190"/>
      <c r="H27" s="190"/>
    </row>
    <row r="28" spans="1:5" ht="14.25" customHeight="1">
      <c r="A28" s="260" t="s">
        <v>37</v>
      </c>
      <c r="B28" s="260"/>
      <c r="C28" s="191"/>
      <c r="D28" s="191"/>
      <c r="E28" s="191"/>
    </row>
    <row r="29" spans="1:4" ht="15.75" customHeight="1">
      <c r="A29" s="260" t="s">
        <v>38</v>
      </c>
      <c r="B29" s="260"/>
      <c r="C29" s="260"/>
      <c r="D29" s="260"/>
    </row>
  </sheetData>
  <sheetProtection selectLockedCells="1" selectUnlockedCells="1"/>
  <mergeCells count="19">
    <mergeCell ref="A9:H9"/>
    <mergeCell ref="A12:H12"/>
    <mergeCell ref="A14:H14"/>
    <mergeCell ref="A15:H15"/>
    <mergeCell ref="A11:H11"/>
    <mergeCell ref="A16:H16"/>
    <mergeCell ref="A25:B25"/>
    <mergeCell ref="C25:H25"/>
    <mergeCell ref="A28:B28"/>
    <mergeCell ref="A29:D29"/>
    <mergeCell ref="C7:H7"/>
    <mergeCell ref="A1:H1"/>
    <mergeCell ref="C3:H3"/>
    <mergeCell ref="C18:E18"/>
    <mergeCell ref="F18:H18"/>
    <mergeCell ref="C5:H5"/>
    <mergeCell ref="A18:A19"/>
    <mergeCell ref="B18:B19"/>
    <mergeCell ref="A10:H10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7">
      <selection activeCell="H22" sqref="H22"/>
    </sheetView>
  </sheetViews>
  <sheetFormatPr defaultColWidth="9.140625" defaultRowHeight="12.75"/>
  <cols>
    <col min="1" max="1" width="6.7109375" style="4" customWidth="1"/>
    <col min="2" max="2" width="27.7109375" style="4" customWidth="1"/>
    <col min="3" max="4" width="21.7109375" style="4" customWidth="1"/>
    <col min="5" max="8" width="8.7109375" style="4" customWidth="1"/>
    <col min="9" max="16384" width="9.140625" style="4" customWidth="1"/>
  </cols>
  <sheetData>
    <row r="1" spans="1:4" ht="30" customHeight="1">
      <c r="A1" s="267" t="s">
        <v>30</v>
      </c>
      <c r="B1" s="267"/>
      <c r="C1" s="267"/>
      <c r="D1" s="267"/>
    </row>
    <row r="2" spans="3:4" ht="11.25" customHeight="1">
      <c r="C2" s="31"/>
      <c r="D2" s="32"/>
    </row>
    <row r="3" spans="1:4" ht="42" customHeight="1">
      <c r="A3" s="304" t="s">
        <v>155</v>
      </c>
      <c r="B3" s="304"/>
      <c r="C3" s="261" t="s">
        <v>162</v>
      </c>
      <c r="D3" s="261"/>
    </row>
    <row r="4" spans="1:4" ht="15.75">
      <c r="A4" s="94"/>
      <c r="B4" s="94"/>
      <c r="C4" s="170"/>
      <c r="D4" s="170"/>
    </row>
    <row r="5" spans="1:4" ht="15.75">
      <c r="A5" s="305" t="s">
        <v>33</v>
      </c>
      <c r="B5" s="305"/>
      <c r="C5" s="306" t="s">
        <v>161</v>
      </c>
      <c r="D5" s="306"/>
    </row>
    <row r="6" spans="1:4" ht="15.75">
      <c r="A6" s="94"/>
      <c r="B6" s="94"/>
      <c r="C6" s="170"/>
      <c r="D6" s="170"/>
    </row>
    <row r="7" spans="1:4" ht="13.5" customHeight="1">
      <c r="A7" s="307" t="s">
        <v>34</v>
      </c>
      <c r="B7" s="307"/>
      <c r="C7" s="261" t="s">
        <v>163</v>
      </c>
      <c r="D7" s="261"/>
    </row>
    <row r="8" spans="1:2" ht="15">
      <c r="A8" s="94"/>
      <c r="B8" s="94"/>
    </row>
    <row r="9" spans="1:4" ht="64.5" customHeight="1">
      <c r="A9" s="309" t="s">
        <v>13</v>
      </c>
      <c r="B9" s="309"/>
      <c r="C9" s="309"/>
      <c r="D9" s="309"/>
    </row>
    <row r="10" spans="1:4" ht="39" customHeight="1">
      <c r="A10" s="309" t="s">
        <v>7</v>
      </c>
      <c r="B10" s="309"/>
      <c r="C10" s="309"/>
      <c r="D10" s="309"/>
    </row>
    <row r="11" spans="1:2" ht="15">
      <c r="A11" s="94"/>
      <c r="B11" s="94"/>
    </row>
    <row r="12" spans="1:4" ht="14.25" customHeight="1">
      <c r="A12" s="308" t="s">
        <v>31</v>
      </c>
      <c r="B12" s="308"/>
      <c r="C12" s="308"/>
      <c r="D12" s="308"/>
    </row>
    <row r="13" spans="1:11" ht="13.5" customHeight="1">
      <c r="A13" s="259" t="s">
        <v>45</v>
      </c>
      <c r="B13" s="259"/>
      <c r="C13" s="259"/>
      <c r="D13" s="259"/>
      <c r="K13" s="25"/>
    </row>
    <row r="14" spans="1:3" ht="12" customHeight="1" thickBot="1">
      <c r="A14" s="18"/>
      <c r="B14" s="19"/>
      <c r="C14" s="19"/>
    </row>
    <row r="15" spans="1:4" ht="20.25" customHeight="1">
      <c r="A15" s="282" t="s">
        <v>49</v>
      </c>
      <c r="B15" s="284" t="s">
        <v>102</v>
      </c>
      <c r="C15" s="284" t="s">
        <v>115</v>
      </c>
      <c r="D15" s="312"/>
    </row>
    <row r="16" spans="1:4" s="25" customFormat="1" ht="18.75" customHeight="1">
      <c r="A16" s="283"/>
      <c r="B16" s="285"/>
      <c r="C16" s="70" t="s">
        <v>47</v>
      </c>
      <c r="D16" s="130" t="s">
        <v>48</v>
      </c>
    </row>
    <row r="17" spans="1:4" ht="15.75" customHeight="1" thickBot="1">
      <c r="A17" s="144">
        <v>1</v>
      </c>
      <c r="B17" s="145">
        <v>2</v>
      </c>
      <c r="C17" s="145">
        <v>3</v>
      </c>
      <c r="D17" s="146">
        <v>4</v>
      </c>
    </row>
    <row r="18" spans="1:4" ht="27" customHeight="1">
      <c r="A18" s="143">
        <v>1</v>
      </c>
      <c r="B18" s="129" t="s">
        <v>59</v>
      </c>
      <c r="C18" s="192">
        <v>0</v>
      </c>
      <c r="D18" s="192">
        <v>0</v>
      </c>
    </row>
    <row r="19" spans="1:4" ht="27.75" customHeight="1">
      <c r="A19" s="11">
        <v>2</v>
      </c>
      <c r="B19" s="27" t="s">
        <v>121</v>
      </c>
      <c r="C19" s="193">
        <v>0</v>
      </c>
      <c r="D19" s="193">
        <v>0</v>
      </c>
    </row>
    <row r="20" spans="1:4" ht="27.75" customHeight="1">
      <c r="A20" s="11">
        <v>3</v>
      </c>
      <c r="B20" s="27" t="s">
        <v>122</v>
      </c>
      <c r="C20" s="193">
        <v>0</v>
      </c>
      <c r="D20" s="193">
        <v>0</v>
      </c>
    </row>
    <row r="21" spans="1:4" ht="27" customHeight="1">
      <c r="A21" s="11">
        <v>4</v>
      </c>
      <c r="B21" s="27" t="s">
        <v>60</v>
      </c>
      <c r="C21" s="193">
        <v>0</v>
      </c>
      <c r="D21" s="193">
        <v>0</v>
      </c>
    </row>
    <row r="22" spans="1:4" ht="27" customHeight="1">
      <c r="A22" s="11">
        <v>5</v>
      </c>
      <c r="B22" s="80" t="s">
        <v>36</v>
      </c>
      <c r="C22" s="194">
        <f>SUM(C18:C21)</f>
        <v>0</v>
      </c>
      <c r="D22" s="194">
        <f>SUM(D18:D21)</f>
        <v>0</v>
      </c>
    </row>
    <row r="23" spans="1:4" ht="27" customHeight="1">
      <c r="A23" s="285" t="s">
        <v>42</v>
      </c>
      <c r="B23" s="285"/>
      <c r="C23" s="313"/>
      <c r="D23" s="313"/>
    </row>
    <row r="24" spans="1:4" ht="15" customHeight="1">
      <c r="A24" s="13"/>
      <c r="B24" s="13"/>
      <c r="C24" s="33"/>
      <c r="D24" s="33"/>
    </row>
    <row r="25" spans="1:4" ht="111.75" customHeight="1">
      <c r="A25" s="310" t="s">
        <v>15</v>
      </c>
      <c r="B25" s="311"/>
      <c r="C25" s="311"/>
      <c r="D25" s="311"/>
    </row>
    <row r="26" spans="1:4" ht="139.5" customHeight="1">
      <c r="A26" s="310" t="s">
        <v>4</v>
      </c>
      <c r="B26" s="310"/>
      <c r="C26" s="310"/>
      <c r="D26" s="310"/>
    </row>
    <row r="27" spans="1:4" ht="19.5" customHeight="1">
      <c r="A27" s="106"/>
      <c r="B27" s="106"/>
      <c r="C27" s="106"/>
      <c r="D27" s="106"/>
    </row>
    <row r="28" spans="1:2" ht="15.75" customHeight="1">
      <c r="A28" s="268" t="s">
        <v>37</v>
      </c>
      <c r="B28" s="268"/>
    </row>
    <row r="29" spans="1:2" ht="15.75" customHeight="1">
      <c r="A29" s="268" t="s">
        <v>38</v>
      </c>
      <c r="B29" s="268"/>
    </row>
  </sheetData>
  <sheetProtection selectLockedCells="1" selectUnlockedCells="1"/>
  <mergeCells count="20">
    <mergeCell ref="A28:B28"/>
    <mergeCell ref="A29:B29"/>
    <mergeCell ref="A15:A16"/>
    <mergeCell ref="B15:B16"/>
    <mergeCell ref="A25:D25"/>
    <mergeCell ref="A26:D26"/>
    <mergeCell ref="C15:D15"/>
    <mergeCell ref="A23:B23"/>
    <mergeCell ref="C23:D23"/>
    <mergeCell ref="A7:B7"/>
    <mergeCell ref="C7:D7"/>
    <mergeCell ref="A12:D12"/>
    <mergeCell ref="A13:D13"/>
    <mergeCell ref="A10:D10"/>
    <mergeCell ref="A9:D9"/>
    <mergeCell ref="A1:D1"/>
    <mergeCell ref="A3:B3"/>
    <mergeCell ref="C3:D3"/>
    <mergeCell ref="A5:B5"/>
    <mergeCell ref="C5:D5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K28"/>
  <sheetViews>
    <sheetView tabSelected="1" workbookViewId="0" topLeftCell="A10">
      <selection activeCell="E34" sqref="E34"/>
    </sheetView>
  </sheetViews>
  <sheetFormatPr defaultColWidth="9.140625" defaultRowHeight="12.75"/>
  <cols>
    <col min="1" max="1" width="14.57421875" style="88" customWidth="1"/>
    <col min="2" max="3" width="14.7109375" style="88" customWidth="1"/>
    <col min="4" max="11" width="16.7109375" style="88" customWidth="1"/>
    <col min="12" max="16384" width="9.140625" style="88" customWidth="1"/>
  </cols>
  <sheetData>
    <row r="5" spans="1:11" ht="15.75">
      <c r="A5" s="314" t="s">
        <v>138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="4" customFormat="1" ht="12.75"/>
    <row r="7" spans="1:11" s="4" customFormat="1" ht="15.75">
      <c r="A7" s="315" t="s">
        <v>155</v>
      </c>
      <c r="B7" s="315"/>
      <c r="C7" s="316" t="s">
        <v>162</v>
      </c>
      <c r="D7" s="317"/>
      <c r="E7" s="317"/>
      <c r="F7" s="317"/>
      <c r="G7" s="317"/>
      <c r="H7" s="317"/>
      <c r="I7" s="317"/>
      <c r="J7" s="317"/>
      <c r="K7" s="318"/>
    </row>
    <row r="8" spans="1:11" s="4" customFormat="1" ht="15.75">
      <c r="A8" s="94"/>
      <c r="B8" s="98"/>
      <c r="C8" s="173"/>
      <c r="D8" s="173"/>
      <c r="E8" s="173"/>
      <c r="F8" s="173"/>
      <c r="G8" s="173"/>
      <c r="H8" s="169"/>
      <c r="I8" s="169"/>
      <c r="J8" s="169"/>
      <c r="K8" s="169"/>
    </row>
    <row r="9" spans="1:11" s="4" customFormat="1" ht="15.75">
      <c r="A9" s="315" t="s">
        <v>33</v>
      </c>
      <c r="B9" s="315"/>
      <c r="C9" s="316" t="s">
        <v>161</v>
      </c>
      <c r="D9" s="317"/>
      <c r="E9" s="317"/>
      <c r="F9" s="317"/>
      <c r="G9" s="317"/>
      <c r="H9" s="317"/>
      <c r="I9" s="317"/>
      <c r="J9" s="317"/>
      <c r="K9" s="318"/>
    </row>
    <row r="10" spans="1:11" s="4" customFormat="1" ht="15.75">
      <c r="A10" s="94"/>
      <c r="B10" s="94"/>
      <c r="C10" s="171"/>
      <c r="D10" s="171"/>
      <c r="E10" s="171"/>
      <c r="F10" s="173"/>
      <c r="G10" s="173"/>
      <c r="H10" s="169"/>
      <c r="I10" s="169"/>
      <c r="J10" s="169"/>
      <c r="K10" s="169"/>
    </row>
    <row r="11" spans="1:11" s="4" customFormat="1" ht="15.75">
      <c r="A11" s="315" t="s">
        <v>34</v>
      </c>
      <c r="B11" s="315"/>
      <c r="C11" s="316" t="s">
        <v>163</v>
      </c>
      <c r="D11" s="317"/>
      <c r="E11" s="317"/>
      <c r="F11" s="317"/>
      <c r="G11" s="317"/>
      <c r="H11" s="317"/>
      <c r="I11" s="317"/>
      <c r="J11" s="317"/>
      <c r="K11" s="318"/>
    </row>
    <row r="12" spans="1:11" s="4" customFormat="1" ht="15">
      <c r="A12" s="94"/>
      <c r="B12" s="94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39" customHeight="1">
      <c r="A13" s="326" t="s">
        <v>8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</row>
    <row r="14" spans="1:11" s="4" customFormat="1" ht="27" customHeight="1">
      <c r="A14" s="248" t="s">
        <v>26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</row>
    <row r="15" ht="13.5" thickBot="1"/>
    <row r="16" spans="1:11" ht="29.25" customHeight="1">
      <c r="A16" s="328" t="s">
        <v>133</v>
      </c>
      <c r="B16" s="319" t="s">
        <v>135</v>
      </c>
      <c r="C16" s="319"/>
      <c r="D16" s="319"/>
      <c r="E16" s="319"/>
      <c r="F16" s="319" t="s">
        <v>136</v>
      </c>
      <c r="G16" s="319"/>
      <c r="H16" s="319"/>
      <c r="I16" s="319"/>
      <c r="J16" s="319"/>
      <c r="K16" s="320"/>
    </row>
    <row r="17" spans="1:11" ht="12.75">
      <c r="A17" s="329"/>
      <c r="B17" s="321" t="s">
        <v>127</v>
      </c>
      <c r="C17" s="321"/>
      <c r="D17" s="321" t="s">
        <v>128</v>
      </c>
      <c r="E17" s="321" t="s">
        <v>157</v>
      </c>
      <c r="F17" s="321" t="s">
        <v>128</v>
      </c>
      <c r="G17" s="321" t="s">
        <v>158</v>
      </c>
      <c r="H17" s="321"/>
      <c r="I17" s="321"/>
      <c r="J17" s="321"/>
      <c r="K17" s="325" t="s">
        <v>129</v>
      </c>
    </row>
    <row r="18" spans="1:11" ht="38.25">
      <c r="A18" s="329"/>
      <c r="B18" s="89" t="s">
        <v>130</v>
      </c>
      <c r="C18" s="89" t="s">
        <v>65</v>
      </c>
      <c r="D18" s="321"/>
      <c r="E18" s="321"/>
      <c r="F18" s="321"/>
      <c r="G18" s="89" t="s">
        <v>36</v>
      </c>
      <c r="H18" s="89" t="s">
        <v>62</v>
      </c>
      <c r="I18" s="89" t="s">
        <v>68</v>
      </c>
      <c r="J18" s="89" t="s">
        <v>61</v>
      </c>
      <c r="K18" s="325"/>
    </row>
    <row r="19" spans="1:11" ht="13.5" thickBot="1">
      <c r="A19" s="330"/>
      <c r="B19" s="148">
        <v>1</v>
      </c>
      <c r="C19" s="148">
        <v>2</v>
      </c>
      <c r="D19" s="148">
        <v>3</v>
      </c>
      <c r="E19" s="148">
        <v>4</v>
      </c>
      <c r="F19" s="148" t="s">
        <v>131</v>
      </c>
      <c r="G19" s="148" t="s">
        <v>132</v>
      </c>
      <c r="H19" s="148">
        <v>7</v>
      </c>
      <c r="I19" s="148">
        <v>8</v>
      </c>
      <c r="J19" s="148">
        <v>9</v>
      </c>
      <c r="K19" s="149">
        <v>10</v>
      </c>
    </row>
    <row r="20" spans="1:11" ht="15.75">
      <c r="A20" s="147" t="s">
        <v>166</v>
      </c>
      <c r="B20" s="195">
        <v>10</v>
      </c>
      <c r="C20" s="195">
        <v>10</v>
      </c>
      <c r="D20" s="197">
        <v>3711241.53</v>
      </c>
      <c r="E20" s="197">
        <v>3711241.53</v>
      </c>
      <c r="F20" s="197">
        <f>G20+K20</f>
        <v>310561.27</v>
      </c>
      <c r="G20" s="197">
        <f>H20+I20+J20</f>
        <v>310561.27</v>
      </c>
      <c r="H20" s="197">
        <v>310561.27</v>
      </c>
      <c r="I20" s="197">
        <v>0</v>
      </c>
      <c r="J20" s="197">
        <v>0</v>
      </c>
      <c r="K20" s="197">
        <v>0</v>
      </c>
    </row>
    <row r="21" spans="1:11" ht="15.75">
      <c r="A21" s="147" t="s">
        <v>167</v>
      </c>
      <c r="B21" s="195">
        <v>4</v>
      </c>
      <c r="C21" s="195">
        <v>4</v>
      </c>
      <c r="D21" s="197">
        <v>1172738.25</v>
      </c>
      <c r="E21" s="197">
        <v>1172738.25</v>
      </c>
      <c r="F21" s="197">
        <f>G21+K21</f>
        <v>30256.96</v>
      </c>
      <c r="G21" s="197">
        <f>H21+I21+J21</f>
        <v>30256.96</v>
      </c>
      <c r="H21" s="197">
        <v>26863.5</v>
      </c>
      <c r="I21" s="197">
        <v>0</v>
      </c>
      <c r="J21" s="197">
        <v>3393.46</v>
      </c>
      <c r="K21" s="197">
        <v>0</v>
      </c>
    </row>
    <row r="22" spans="1:11" ht="15.75">
      <c r="A22" s="90" t="s">
        <v>168</v>
      </c>
      <c r="B22" s="196">
        <v>12</v>
      </c>
      <c r="C22" s="196">
        <v>12</v>
      </c>
      <c r="D22" s="198">
        <v>20061131.28</v>
      </c>
      <c r="E22" s="198">
        <v>19862973.62</v>
      </c>
      <c r="F22" s="197">
        <f>G22+K22</f>
        <v>11359731.74</v>
      </c>
      <c r="G22" s="197">
        <f>H22+I22+J22</f>
        <v>11312159.19</v>
      </c>
      <c r="H22" s="198">
        <v>0</v>
      </c>
      <c r="I22" s="198">
        <v>0</v>
      </c>
      <c r="J22" s="198">
        <v>11312159.19</v>
      </c>
      <c r="K22" s="198">
        <v>47572.55</v>
      </c>
    </row>
    <row r="23" spans="1:11" ht="32.25" customHeight="1">
      <c r="A23" s="199" t="s">
        <v>169</v>
      </c>
      <c r="B23" s="200">
        <f>SUM(B20:B22)</f>
        <v>26</v>
      </c>
      <c r="C23" s="200">
        <f aca="true" t="shared" si="0" ref="C23:K23">SUM(C20:C22)</f>
        <v>26</v>
      </c>
      <c r="D23" s="201">
        <f t="shared" si="0"/>
        <v>24945111.060000002</v>
      </c>
      <c r="E23" s="201">
        <f t="shared" si="0"/>
        <v>24746953.4</v>
      </c>
      <c r="F23" s="201">
        <f t="shared" si="0"/>
        <v>11700549.97</v>
      </c>
      <c r="G23" s="201">
        <f t="shared" si="0"/>
        <v>11652977.42</v>
      </c>
      <c r="H23" s="201">
        <f t="shared" si="0"/>
        <v>337424.77</v>
      </c>
      <c r="I23" s="201">
        <f t="shared" si="0"/>
        <v>0</v>
      </c>
      <c r="J23" s="201">
        <f t="shared" si="0"/>
        <v>11315552.65</v>
      </c>
      <c r="K23" s="201">
        <f t="shared" si="0"/>
        <v>47572.55</v>
      </c>
    </row>
    <row r="24" spans="1:11" ht="12.75">
      <c r="A24" s="99" t="s">
        <v>42</v>
      </c>
      <c r="B24" s="322" t="s">
        <v>173</v>
      </c>
      <c r="C24" s="323"/>
      <c r="D24" s="323"/>
      <c r="E24" s="323"/>
      <c r="F24" s="323"/>
      <c r="G24" s="323"/>
      <c r="H24" s="323"/>
      <c r="I24" s="323"/>
      <c r="J24" s="323"/>
      <c r="K24" s="324"/>
    </row>
    <row r="26" ht="12.75">
      <c r="J26" s="205"/>
    </row>
    <row r="27" spans="1:11" s="4" customFormat="1" ht="12.75">
      <c r="A27" s="268" t="s">
        <v>37</v>
      </c>
      <c r="B27" s="268"/>
      <c r="C27" s="268"/>
      <c r="D27" s="268"/>
      <c r="E27" s="268"/>
      <c r="F27" s="268"/>
      <c r="G27" s="34"/>
      <c r="H27" s="268"/>
      <c r="I27" s="268"/>
      <c r="J27" s="203"/>
      <c r="K27" s="204"/>
    </row>
    <row r="28" spans="1:10" s="4" customFormat="1" ht="12.75">
      <c r="A28" s="268" t="s">
        <v>38</v>
      </c>
      <c r="B28" s="268"/>
      <c r="C28" s="268"/>
      <c r="D28" s="268"/>
      <c r="E28" s="35"/>
      <c r="F28" s="35"/>
      <c r="G28" s="268"/>
      <c r="H28" s="268"/>
      <c r="I28" s="268"/>
      <c r="J28" s="268"/>
    </row>
  </sheetData>
  <mergeCells count="26">
    <mergeCell ref="A28:D28"/>
    <mergeCell ref="G28:H28"/>
    <mergeCell ref="I28:J28"/>
    <mergeCell ref="A13:K13"/>
    <mergeCell ref="A14:K14"/>
    <mergeCell ref="A27:B27"/>
    <mergeCell ref="C27:D27"/>
    <mergeCell ref="E27:F27"/>
    <mergeCell ref="H27:I27"/>
    <mergeCell ref="A16:A19"/>
    <mergeCell ref="B24:K24"/>
    <mergeCell ref="F17:F18"/>
    <mergeCell ref="G17:J17"/>
    <mergeCell ref="K17:K18"/>
    <mergeCell ref="F16:K16"/>
    <mergeCell ref="D17:D18"/>
    <mergeCell ref="E17:E18"/>
    <mergeCell ref="B16:E16"/>
    <mergeCell ref="B17:C17"/>
    <mergeCell ref="A5:K5"/>
    <mergeCell ref="A7:B7"/>
    <mergeCell ref="A9:B9"/>
    <mergeCell ref="A11:B11"/>
    <mergeCell ref="C7:K7"/>
    <mergeCell ref="C9:K9"/>
    <mergeCell ref="C11:K11"/>
  </mergeCells>
  <printOptions/>
  <pageMargins left="0.75" right="0.75" top="1" bottom="1" header="0.5" footer="0.5"/>
  <pageSetup horizontalDpi="600" verticalDpi="600" orientation="landscape" paperSize="9" scale="74" r:id="rId1"/>
  <ignoredErrors>
    <ignoredError sqref="E2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H22" sqref="H22:I22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10" customFormat="1" ht="22.5" customHeight="1">
      <c r="A1" s="267" t="s">
        <v>114</v>
      </c>
      <c r="B1" s="267"/>
      <c r="C1" s="267"/>
      <c r="D1" s="267"/>
      <c r="E1" s="267"/>
    </row>
    <row r="2" ht="12.75"/>
    <row r="3" spans="1:5" ht="28.5" customHeight="1">
      <c r="A3" s="24" t="s">
        <v>155</v>
      </c>
      <c r="B3" s="261" t="s">
        <v>162</v>
      </c>
      <c r="C3" s="261"/>
      <c r="D3" s="261"/>
      <c r="E3" s="261"/>
    </row>
    <row r="4" spans="1:5" ht="15.75">
      <c r="A4" s="97"/>
      <c r="B4" s="170"/>
      <c r="C4" s="170"/>
      <c r="D4" s="170"/>
      <c r="E4" s="170"/>
    </row>
    <row r="5" spans="1:5" ht="15.75">
      <c r="A5" s="24" t="s">
        <v>33</v>
      </c>
      <c r="B5" s="261" t="s">
        <v>161</v>
      </c>
      <c r="C5" s="261"/>
      <c r="D5" s="261"/>
      <c r="E5" s="261"/>
    </row>
    <row r="6" spans="1:5" ht="15.75">
      <c r="A6" s="24"/>
      <c r="B6" s="172"/>
      <c r="C6" s="172"/>
      <c r="D6" s="172"/>
      <c r="E6" s="172"/>
    </row>
    <row r="7" spans="1:5" ht="15.75">
      <c r="A7" s="24" t="s">
        <v>34</v>
      </c>
      <c r="B7" s="261" t="s">
        <v>163</v>
      </c>
      <c r="C7" s="261"/>
      <c r="D7" s="261"/>
      <c r="E7" s="261"/>
    </row>
    <row r="8" spans="1:5" ht="15">
      <c r="A8" s="24"/>
      <c r="B8" s="5"/>
      <c r="C8" s="5"/>
      <c r="D8" s="5"/>
      <c r="E8" s="5"/>
    </row>
    <row r="9" spans="1:5" ht="61.5" customHeight="1">
      <c r="A9" s="326" t="s">
        <v>12</v>
      </c>
      <c r="B9" s="327"/>
      <c r="C9" s="327"/>
      <c r="D9" s="327"/>
      <c r="E9" s="327"/>
    </row>
    <row r="10" spans="1:5" ht="29.25" customHeight="1">
      <c r="A10" s="248" t="s">
        <v>27</v>
      </c>
      <c r="B10" s="248"/>
      <c r="C10" s="248"/>
      <c r="D10" s="248"/>
      <c r="E10" s="248"/>
    </row>
    <row r="11" ht="12.75"/>
    <row r="12" spans="1:5" ht="21" customHeight="1">
      <c r="A12" s="274" t="s">
        <v>133</v>
      </c>
      <c r="B12" s="336" t="s">
        <v>25</v>
      </c>
      <c r="C12" s="337"/>
      <c r="D12" s="337"/>
      <c r="E12" s="338"/>
    </row>
    <row r="13" spans="1:5" ht="30" customHeight="1">
      <c r="A13" s="274"/>
      <c r="B13" s="334" t="s">
        <v>24</v>
      </c>
      <c r="C13" s="335"/>
      <c r="D13" s="335" t="s">
        <v>11</v>
      </c>
      <c r="E13" s="335"/>
    </row>
    <row r="14" spans="1:5" ht="30" customHeight="1">
      <c r="A14" s="274"/>
      <c r="B14" s="150" t="s">
        <v>35</v>
      </c>
      <c r="C14" s="70" t="s">
        <v>65</v>
      </c>
      <c r="D14" s="70" t="str">
        <f>B14</f>
        <v>w okresie objętym sprawozdaniem</v>
      </c>
      <c r="E14" s="70" t="s">
        <v>65</v>
      </c>
    </row>
    <row r="15" spans="1:5" ht="12.75">
      <c r="A15" s="151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30" customFormat="1" ht="21" customHeight="1">
      <c r="A16" s="36" t="s">
        <v>166</v>
      </c>
      <c r="B16" s="237">
        <v>932996.8</v>
      </c>
      <c r="C16" s="217">
        <v>932996.8</v>
      </c>
      <c r="D16" s="217">
        <v>310561.27</v>
      </c>
      <c r="E16" s="217">
        <v>310561.27</v>
      </c>
    </row>
    <row r="17" spans="1:5" s="30" customFormat="1" ht="21" customHeight="1">
      <c r="A17" s="36" t="s">
        <v>167</v>
      </c>
      <c r="B17" s="217">
        <v>219550.55</v>
      </c>
      <c r="C17" s="217">
        <v>219550.55</v>
      </c>
      <c r="D17" s="217">
        <f>'ZAŁ 8'!G21</f>
        <v>30256.96</v>
      </c>
      <c r="E17" s="217">
        <f>D17</f>
        <v>30256.96</v>
      </c>
    </row>
    <row r="18" spans="1:5" ht="21" customHeight="1">
      <c r="A18" s="14" t="s">
        <v>168</v>
      </c>
      <c r="B18" s="218" t="s">
        <v>165</v>
      </c>
      <c r="C18" s="218" t="s">
        <v>165</v>
      </c>
      <c r="D18" s="218">
        <f>'ZAŁ 8'!G22</f>
        <v>11312159.19</v>
      </c>
      <c r="E18" s="218">
        <f>D18</f>
        <v>11312159.19</v>
      </c>
    </row>
    <row r="19" spans="1:5" ht="27" customHeight="1">
      <c r="A19" s="81" t="s">
        <v>3</v>
      </c>
      <c r="B19" s="219">
        <f>SUM(B16:B18)</f>
        <v>1152547.35</v>
      </c>
      <c r="C19" s="219">
        <f>SUM(C16:C18)</f>
        <v>1152547.35</v>
      </c>
      <c r="D19" s="219">
        <f>SUM(D16:D18)</f>
        <v>11652977.42</v>
      </c>
      <c r="E19" s="219">
        <f>SUM(E16:E18)</f>
        <v>11652977.42</v>
      </c>
    </row>
    <row r="20" spans="1:5" ht="31.5" customHeight="1">
      <c r="A20" s="75" t="s">
        <v>42</v>
      </c>
      <c r="B20" s="331" t="s">
        <v>175</v>
      </c>
      <c r="C20" s="332"/>
      <c r="D20" s="332"/>
      <c r="E20" s="333"/>
    </row>
    <row r="22" spans="1:10" ht="12.75">
      <c r="A22" s="268" t="s">
        <v>37</v>
      </c>
      <c r="B22" s="268"/>
      <c r="C22" s="268"/>
      <c r="D22" s="268"/>
      <c r="E22" s="268"/>
      <c r="F22" s="268"/>
      <c r="G22" s="34"/>
      <c r="H22" s="268"/>
      <c r="I22" s="268"/>
      <c r="J22" s="35"/>
    </row>
    <row r="23" spans="1:10" ht="12.75">
      <c r="A23" s="268" t="s">
        <v>38</v>
      </c>
      <c r="B23" s="268"/>
      <c r="C23" s="268"/>
      <c r="D23" s="268"/>
      <c r="E23" s="35"/>
      <c r="F23" s="35"/>
      <c r="G23" s="268"/>
      <c r="H23" s="268"/>
      <c r="I23" s="268"/>
      <c r="J23" s="268"/>
    </row>
  </sheetData>
  <sheetProtection selectLockedCells="1" selectUnlockedCells="1"/>
  <mergeCells count="18">
    <mergeCell ref="A12:A14"/>
    <mergeCell ref="H22:I22"/>
    <mergeCell ref="A23:D23"/>
    <mergeCell ref="G23:H23"/>
    <mergeCell ref="I23:J23"/>
    <mergeCell ref="A22:B22"/>
    <mergeCell ref="C22:D22"/>
    <mergeCell ref="E22:F22"/>
    <mergeCell ref="A10:E10"/>
    <mergeCell ref="B20:E20"/>
    <mergeCell ref="A1:E1"/>
    <mergeCell ref="B3:E3"/>
    <mergeCell ref="B5:E5"/>
    <mergeCell ref="B7:E7"/>
    <mergeCell ref="A9:E9"/>
    <mergeCell ref="B13:C13"/>
    <mergeCell ref="D13:E13"/>
    <mergeCell ref="B12:E12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F19" sqref="F19"/>
    </sheetView>
  </sheetViews>
  <sheetFormatPr defaultColWidth="9.140625" defaultRowHeight="12.75"/>
  <cols>
    <col min="1" max="1" width="23.28125" style="4" customWidth="1"/>
    <col min="2" max="3" width="34.7109375" style="4" customWidth="1"/>
    <col min="4" max="4" width="14.140625" style="4" customWidth="1"/>
    <col min="5" max="5" width="13.421875" style="4" customWidth="1"/>
    <col min="6" max="6" width="11.7109375" style="4" customWidth="1"/>
    <col min="7" max="7" width="10.8515625" style="4" customWidth="1"/>
    <col min="8" max="8" width="12.421875" style="4" customWidth="1"/>
    <col min="9" max="16384" width="9.140625" style="4" customWidth="1"/>
  </cols>
  <sheetData>
    <row r="1" spans="1:9" s="10" customFormat="1" ht="36" customHeight="1">
      <c r="A1" s="267" t="s">
        <v>137</v>
      </c>
      <c r="B1" s="267"/>
      <c r="C1" s="267"/>
      <c r="D1" s="82"/>
      <c r="E1" s="82"/>
      <c r="F1" s="82"/>
      <c r="G1" s="82"/>
      <c r="H1" s="82"/>
      <c r="I1" s="82"/>
    </row>
    <row r="2" spans="2:7" ht="12" customHeight="1">
      <c r="B2" s="3"/>
      <c r="C2" s="3"/>
      <c r="D2" s="3"/>
      <c r="E2" s="3"/>
      <c r="F2" s="3"/>
      <c r="G2" s="3"/>
    </row>
    <row r="3" spans="1:9" ht="32.25" customHeight="1">
      <c r="A3" s="93" t="s">
        <v>155</v>
      </c>
      <c r="B3" s="290" t="s">
        <v>162</v>
      </c>
      <c r="C3" s="292"/>
      <c r="D3" s="6"/>
      <c r="E3" s="6"/>
      <c r="F3" s="6"/>
      <c r="G3" s="6"/>
      <c r="H3" s="6"/>
      <c r="I3" s="6"/>
    </row>
    <row r="4" spans="1:8" ht="12.75" customHeight="1">
      <c r="A4" s="94"/>
      <c r="B4" s="172"/>
      <c r="C4" s="172"/>
      <c r="D4" s="6"/>
      <c r="E4" s="6"/>
      <c r="F4" s="6"/>
      <c r="G4" s="6"/>
      <c r="H4" s="7"/>
    </row>
    <row r="5" spans="1:10" ht="18" customHeight="1">
      <c r="A5" s="96" t="s">
        <v>33</v>
      </c>
      <c r="B5" s="290" t="s">
        <v>161</v>
      </c>
      <c r="C5" s="292"/>
      <c r="D5" s="66"/>
      <c r="E5" s="66"/>
      <c r="F5" s="66"/>
      <c r="G5" s="66"/>
      <c r="H5" s="66"/>
      <c r="I5" s="66"/>
      <c r="J5" s="7"/>
    </row>
    <row r="6" spans="1:7" ht="15.75">
      <c r="A6" s="94"/>
      <c r="B6" s="172"/>
      <c r="C6" s="172"/>
      <c r="D6" s="7"/>
      <c r="E6" s="7"/>
      <c r="F6" s="7"/>
      <c r="G6" s="7"/>
    </row>
    <row r="7" spans="1:9" ht="19.5" customHeight="1">
      <c r="A7" s="96" t="s">
        <v>34</v>
      </c>
      <c r="B7" s="290" t="s">
        <v>163</v>
      </c>
      <c r="C7" s="292"/>
      <c r="D7" s="6"/>
      <c r="E7" s="6"/>
      <c r="F7" s="6"/>
      <c r="G7" s="6"/>
      <c r="H7" s="6"/>
      <c r="I7" s="6"/>
    </row>
    <row r="8" spans="2:7" ht="12.75">
      <c r="B8" s="7"/>
      <c r="C8" s="7"/>
      <c r="D8" s="7"/>
      <c r="E8" s="7"/>
      <c r="F8" s="7"/>
      <c r="G8" s="7"/>
    </row>
    <row r="9" spans="1:7" ht="45" customHeight="1">
      <c r="A9" s="309" t="s">
        <v>14</v>
      </c>
      <c r="B9" s="339"/>
      <c r="C9" s="339"/>
      <c r="D9" s="7"/>
      <c r="E9" s="7"/>
      <c r="F9" s="7"/>
      <c r="G9" s="7"/>
    </row>
    <row r="11" spans="1:3" ht="29.25" customHeight="1">
      <c r="A11" s="297" t="s">
        <v>125</v>
      </c>
      <c r="B11" s="274" t="s">
        <v>32</v>
      </c>
      <c r="C11" s="274"/>
    </row>
    <row r="12" spans="1:3" ht="28.5" customHeight="1">
      <c r="A12" s="297"/>
      <c r="B12" s="74" t="s">
        <v>130</v>
      </c>
      <c r="C12" s="74" t="s">
        <v>134</v>
      </c>
    </row>
    <row r="13" spans="1:3" ht="13.5" customHeight="1">
      <c r="A13" s="83">
        <v>1</v>
      </c>
      <c r="B13" s="84">
        <v>2</v>
      </c>
      <c r="C13" s="84">
        <v>3</v>
      </c>
    </row>
    <row r="14" spans="1:3" ht="15" customHeight="1">
      <c r="A14" s="85" t="s">
        <v>126</v>
      </c>
      <c r="B14" s="202">
        <v>0</v>
      </c>
      <c r="C14" s="202">
        <v>0</v>
      </c>
    </row>
    <row r="17" spans="1:7" ht="18" customHeight="1">
      <c r="A17" s="8" t="s">
        <v>37</v>
      </c>
      <c r="B17" s="34"/>
      <c r="C17" s="268"/>
      <c r="D17" s="268"/>
      <c r="E17" s="34"/>
      <c r="F17" s="34"/>
      <c r="G17" s="35"/>
    </row>
    <row r="18" spans="1:7" ht="33" customHeight="1">
      <c r="A18" s="8" t="s">
        <v>38</v>
      </c>
      <c r="B18" s="268"/>
      <c r="C18" s="268"/>
      <c r="D18" s="268"/>
      <c r="E18" s="268"/>
      <c r="F18" s="268"/>
      <c r="G18" s="35"/>
    </row>
  </sheetData>
  <sheetProtection selectLockedCells="1" selectUnlockedCells="1"/>
  <mergeCells count="10">
    <mergeCell ref="A1:C1"/>
    <mergeCell ref="B18:C18"/>
    <mergeCell ref="D18:F18"/>
    <mergeCell ref="C17:D17"/>
    <mergeCell ref="A11:A12"/>
    <mergeCell ref="B11:C11"/>
    <mergeCell ref="A9:C9"/>
    <mergeCell ref="B3:C3"/>
    <mergeCell ref="B5:C5"/>
    <mergeCell ref="B7:C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Piątek</cp:lastModifiedBy>
  <cp:lastPrinted>2009-01-16T08:03:53Z</cp:lastPrinted>
  <dcterms:created xsi:type="dcterms:W3CDTF">2007-08-17T08:55:34Z</dcterms:created>
  <dcterms:modified xsi:type="dcterms:W3CDTF">2010-01-15T09:24:08Z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